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09" sheetId="1" r:id="rId1"/>
  </sheets>
  <definedNames>
    <definedName name="_xlnm.Print_Area" localSheetId="0">'2009'!$A$1:$I$83</definedName>
    <definedName name="_xlnm.Print_Titles" localSheetId="0">'2009'!$1:$8</definedName>
  </definedNames>
  <calcPr fullCalcOnLoad="1"/>
</workbook>
</file>

<file path=xl/sharedStrings.xml><?xml version="1.0" encoding="utf-8"?>
<sst xmlns="http://schemas.openxmlformats.org/spreadsheetml/2006/main" count="87" uniqueCount="26">
  <si>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</si>
  <si>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</si>
  <si>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</si>
  <si>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</si>
  <si>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</si>
  <si>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</si>
  <si>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</si>
  <si>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</si>
  <si>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</si>
  <si>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</si>
  <si>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</si>
  <si>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Bond funds</t>
  </si>
  <si>
    <t>Money market funds</t>
  </si>
  <si>
    <t>Quarter 1</t>
  </si>
  <si>
    <t>Quarter 2</t>
  </si>
  <si>
    <t>Quarter 3</t>
  </si>
  <si>
    <t>Quarter 4</t>
  </si>
  <si>
    <t>Total net savings</t>
  </si>
  <si>
    <t>Net savings</t>
  </si>
  <si>
    <t>Net assets</t>
  </si>
  <si>
    <t>Other funds</t>
  </si>
  <si>
    <t>Net assets*</t>
  </si>
  <si>
    <t>Quarter 1-4</t>
  </si>
  <si>
    <t>Premium Pension Savings</t>
  </si>
  <si>
    <t>*Total net assets are adjusted for fund-of-funds' investments in funds owned by the same fund company.</t>
  </si>
  <si>
    <t>Net savings and net assets in investment funds 2009 (MSEK)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</si>
</sst>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  <numFmt numFmtId="167" formatCode="[$-41D]&quot;den &quot;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1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6" fontId="6" fillId="2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6" fillId="0" borderId="2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2219325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3"/>
  <sheetViews>
    <sheetView tabSelected="1" zoomScaleSheetLayoutView="100" workbookViewId="0" topLeftCell="A1">
      <selection activeCell="A8" sqref="A8"/>
    </sheetView>
  </sheetViews>
  <sheetFormatPr defaultColWidth="9.140625" defaultRowHeight="12.75"/>
  <cols>
    <col min="1" max="1" width="40.140625" style="1" customWidth="1"/>
    <col min="2" max="5" width="11.57421875" style="1" customWidth="1"/>
    <col min="6" max="6" width="16.7109375" style="1" customWidth="1"/>
    <col min="7" max="7" width="12.28125" style="1" customWidth="1"/>
    <col min="8" max="8" width="16.00390625" style="1" customWidth="1"/>
    <col min="9" max="9" width="12.4218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8.75" customHeight="1">
      <c r="A7" s="3" t="s">
        <v>25</v>
      </c>
      <c r="B7" s="2"/>
      <c r="D7" s="4"/>
      <c r="E7" s="4"/>
    </row>
    <row r="8" ht="10.5" customHeight="1"/>
    <row r="9" ht="10.5" customHeight="1"/>
    <row r="10" ht="12" customHeight="1">
      <c r="A10" s="4" t="s">
        <v>1</v>
      </c>
    </row>
    <row r="11" spans="1:9" ht="12" customHeight="1">
      <c r="A11" s="5"/>
      <c r="B11" s="6" t="s">
        <v>13</v>
      </c>
      <c r="C11" s="6" t="s">
        <v>14</v>
      </c>
      <c r="D11" s="6" t="s">
        <v>15</v>
      </c>
      <c r="E11" s="6" t="s">
        <v>16</v>
      </c>
      <c r="F11" s="7" t="s">
        <v>17</v>
      </c>
      <c r="G11" s="8" t="s">
        <v>18</v>
      </c>
      <c r="H11" s="7" t="s">
        <v>21</v>
      </c>
      <c r="I11" s="6" t="s">
        <v>19</v>
      </c>
    </row>
    <row r="12" spans="1:9" ht="12" customHeight="1">
      <c r="A12" s="9"/>
      <c r="B12" s="10"/>
      <c r="C12" s="10"/>
      <c r="D12" s="10"/>
      <c r="E12" s="11"/>
      <c r="F12" s="11" t="s">
        <v>22</v>
      </c>
      <c r="G12" s="12" t="s">
        <v>0</v>
      </c>
      <c r="H12" s="47">
        <v>40178</v>
      </c>
      <c r="I12" s="10" t="s">
        <v>0</v>
      </c>
    </row>
    <row r="13" spans="1:9" ht="12" customHeight="1">
      <c r="A13" s="13" t="s">
        <v>2</v>
      </c>
      <c r="B13" s="29">
        <f aca="true" t="shared" si="0" ref="B13:E19">B26+B38+B50+B62+B74</f>
        <v>539.1900000000003</v>
      </c>
      <c r="C13" s="29">
        <f t="shared" si="0"/>
        <v>2247.5000000000005</v>
      </c>
      <c r="D13" s="29">
        <f t="shared" si="0"/>
        <v>5649.009999999998</v>
      </c>
      <c r="E13" s="29">
        <f t="shared" si="0"/>
        <v>8619.18</v>
      </c>
      <c r="F13" s="33">
        <f aca="true" t="shared" si="1" ref="F13:F19">SUM(B13:E13)</f>
        <v>17054.879999999997</v>
      </c>
      <c r="G13" s="14">
        <f aca="true" t="shared" si="2" ref="G13:G19">F13/$F$20*100</f>
        <v>13.801091587844116</v>
      </c>
      <c r="H13" s="29">
        <v>484205</v>
      </c>
      <c r="I13" s="15">
        <f aca="true" t="shared" si="3" ref="I13:I19">H13/$H$20*100</f>
        <v>29.18344755332679</v>
      </c>
    </row>
    <row r="14" spans="1:9" ht="12" customHeight="1">
      <c r="A14" s="16" t="s">
        <v>3</v>
      </c>
      <c r="B14" s="29">
        <f t="shared" si="0"/>
        <v>826.45</v>
      </c>
      <c r="C14" s="29">
        <f t="shared" si="0"/>
        <v>1131.38</v>
      </c>
      <c r="D14" s="29">
        <f t="shared" si="0"/>
        <v>883.2299999999998</v>
      </c>
      <c r="E14" s="29">
        <f t="shared" si="0"/>
        <v>1869.81</v>
      </c>
      <c r="F14" s="33">
        <f t="shared" si="1"/>
        <v>4710.87</v>
      </c>
      <c r="G14" s="14">
        <f t="shared" si="2"/>
        <v>3.8121140886612643</v>
      </c>
      <c r="H14" s="29">
        <v>51376.41</v>
      </c>
      <c r="I14" s="15">
        <f t="shared" si="3"/>
        <v>3.096499967396483</v>
      </c>
    </row>
    <row r="15" spans="1:9" ht="12" customHeight="1">
      <c r="A15" s="16" t="s">
        <v>4</v>
      </c>
      <c r="B15" s="29">
        <f t="shared" si="0"/>
        <v>4358.980000000001</v>
      </c>
      <c r="C15" s="29">
        <f t="shared" si="0"/>
        <v>10776.840000000004</v>
      </c>
      <c r="D15" s="29">
        <f t="shared" si="0"/>
        <v>6242.92</v>
      </c>
      <c r="E15" s="29">
        <f t="shared" si="0"/>
        <v>6709.630000000001</v>
      </c>
      <c r="F15" s="33">
        <f t="shared" si="1"/>
        <v>28088.370000000006</v>
      </c>
      <c r="G15" s="14">
        <f t="shared" si="2"/>
        <v>22.729574580604094</v>
      </c>
      <c r="H15" s="29">
        <v>421291.42</v>
      </c>
      <c r="I15" s="15">
        <f t="shared" si="3"/>
        <v>25.391592528446772</v>
      </c>
    </row>
    <row r="16" spans="1:9" ht="12" customHeight="1">
      <c r="A16" s="16" t="s">
        <v>23</v>
      </c>
      <c r="B16" s="29">
        <f t="shared" si="0"/>
        <v>-1498.5900000000001</v>
      </c>
      <c r="C16" s="29">
        <f t="shared" si="0"/>
        <v>-378.53999999999996</v>
      </c>
      <c r="D16" s="29">
        <f t="shared" si="0"/>
        <v>219.80999999999995</v>
      </c>
      <c r="E16" s="29">
        <f t="shared" si="0"/>
        <v>30652.322000000004</v>
      </c>
      <c r="F16" s="33">
        <f t="shared" si="1"/>
        <v>28995.002000000004</v>
      </c>
      <c r="G16" s="14">
        <f t="shared" si="2"/>
        <v>23.463236222812675</v>
      </c>
      <c r="H16" s="29">
        <v>338764.16</v>
      </c>
      <c r="I16" s="15">
        <f t="shared" si="3"/>
        <v>20.417604312856753</v>
      </c>
    </row>
    <row r="17" spans="1:9" ht="12" customHeight="1">
      <c r="A17" s="16" t="s">
        <v>5</v>
      </c>
      <c r="B17" s="29">
        <f t="shared" si="0"/>
        <v>127.71999999999998</v>
      </c>
      <c r="C17" s="29">
        <f t="shared" si="0"/>
        <v>790.4099999999999</v>
      </c>
      <c r="D17" s="29">
        <f t="shared" si="0"/>
        <v>120.00999999999998</v>
      </c>
      <c r="E17" s="29">
        <f t="shared" si="0"/>
        <v>1395.6999999999998</v>
      </c>
      <c r="F17" s="33">
        <f t="shared" si="1"/>
        <v>2433.8399999999997</v>
      </c>
      <c r="G17" s="14">
        <f t="shared" si="2"/>
        <v>1.9695036699266442</v>
      </c>
      <c r="H17" s="29">
        <v>55910.68</v>
      </c>
      <c r="I17" s="15">
        <f t="shared" si="3"/>
        <v>3.3697842803168845</v>
      </c>
    </row>
    <row r="18" spans="1:9" ht="12" customHeight="1">
      <c r="A18" s="16" t="s">
        <v>6</v>
      </c>
      <c r="B18" s="29">
        <f t="shared" si="0"/>
        <v>3487.750000000002</v>
      </c>
      <c r="C18" s="29">
        <f t="shared" si="0"/>
        <v>9408.579999999998</v>
      </c>
      <c r="D18" s="29">
        <f t="shared" si="0"/>
        <v>13058</v>
      </c>
      <c r="E18" s="29">
        <f t="shared" si="0"/>
        <v>11653.759999999998</v>
      </c>
      <c r="F18" s="33">
        <f t="shared" si="1"/>
        <v>37608.09</v>
      </c>
      <c r="G18" s="14">
        <f t="shared" si="2"/>
        <v>30.43308979798653</v>
      </c>
      <c r="H18" s="29">
        <v>247231.97</v>
      </c>
      <c r="I18" s="15">
        <f t="shared" si="3"/>
        <v>14.900881300277078</v>
      </c>
    </row>
    <row r="19" spans="1:9" ht="12" customHeight="1">
      <c r="A19" s="17" t="s">
        <v>7</v>
      </c>
      <c r="B19" s="48">
        <f t="shared" si="0"/>
        <v>99.10000000000002</v>
      </c>
      <c r="C19" s="48">
        <f t="shared" si="0"/>
        <v>441.50000000000006</v>
      </c>
      <c r="D19" s="48">
        <f t="shared" si="0"/>
        <v>277.1</v>
      </c>
      <c r="E19" s="48">
        <f t="shared" si="0"/>
        <v>3867.56</v>
      </c>
      <c r="F19" s="36">
        <f t="shared" si="1"/>
        <v>4685.26</v>
      </c>
      <c r="G19" s="14">
        <f t="shared" si="2"/>
        <v>3.7913900521646906</v>
      </c>
      <c r="H19" s="48">
        <v>60397.19</v>
      </c>
      <c r="I19" s="18">
        <f t="shared" si="3"/>
        <v>3.640190057379237</v>
      </c>
    </row>
    <row r="20" spans="1:9" ht="12" customHeight="1">
      <c r="A20" s="19" t="s">
        <v>8</v>
      </c>
      <c r="B20" s="21">
        <f aca="true" t="shared" si="4" ref="B20:G20">SUM(B13:B19)</f>
        <v>7940.600000000004</v>
      </c>
      <c r="C20" s="21">
        <f t="shared" si="4"/>
        <v>24417.670000000002</v>
      </c>
      <c r="D20" s="21">
        <f t="shared" si="4"/>
        <v>26450.079999999994</v>
      </c>
      <c r="E20" s="21">
        <f t="shared" si="4"/>
        <v>64767.962</v>
      </c>
      <c r="F20" s="21">
        <f t="shared" si="4"/>
        <v>123576.31199999999</v>
      </c>
      <c r="G20" s="20">
        <f t="shared" si="4"/>
        <v>100</v>
      </c>
      <c r="H20" s="21">
        <v>1659176.83</v>
      </c>
      <c r="I20" s="21">
        <f>SUM(I13:I19)</f>
        <v>100</v>
      </c>
    </row>
    <row r="21" spans="1:9" ht="12" customHeight="1" thickBot="1">
      <c r="A21" s="22"/>
      <c r="B21" s="22"/>
      <c r="C21" s="22"/>
      <c r="D21" s="22"/>
      <c r="E21" s="22"/>
      <c r="F21" s="22"/>
      <c r="G21" s="22"/>
      <c r="H21" s="22"/>
      <c r="I21" s="23"/>
    </row>
    <row r="22" spans="1:8" ht="10.5" customHeight="1">
      <c r="A22" s="24"/>
      <c r="B22" s="24"/>
      <c r="C22" s="24"/>
      <c r="D22" s="24"/>
      <c r="E22" s="24"/>
      <c r="F22" s="24"/>
      <c r="G22" s="24"/>
      <c r="H22" s="24"/>
    </row>
    <row r="23" ht="12" customHeight="1">
      <c r="A23" s="4" t="s">
        <v>9</v>
      </c>
    </row>
    <row r="24" spans="1:9" ht="12" customHeight="1">
      <c r="A24" s="5"/>
      <c r="B24" s="6" t="s">
        <v>13</v>
      </c>
      <c r="C24" s="6" t="s">
        <v>14</v>
      </c>
      <c r="D24" s="6" t="s">
        <v>15</v>
      </c>
      <c r="E24" s="6" t="str">
        <f>E$11</f>
        <v>Quarter 4</v>
      </c>
      <c r="F24" s="6" t="str">
        <f>F$11</f>
        <v>Total net savings</v>
      </c>
      <c r="G24" s="6" t="str">
        <f>G$11</f>
        <v>Net savings</v>
      </c>
      <c r="H24" s="7" t="s">
        <v>19</v>
      </c>
      <c r="I24" s="6" t="str">
        <f>I$11</f>
        <v>Net assets</v>
      </c>
    </row>
    <row r="25" spans="1:9" ht="12" customHeight="1">
      <c r="A25" s="9"/>
      <c r="B25" s="10"/>
      <c r="C25" s="10"/>
      <c r="D25" s="10"/>
      <c r="E25" s="11"/>
      <c r="F25" s="11" t="str">
        <f>F$12</f>
        <v>Quarter 1-4</v>
      </c>
      <c r="G25" s="11" t="str">
        <f>G$12</f>
        <v>%</v>
      </c>
      <c r="H25" s="47">
        <v>40178</v>
      </c>
      <c r="I25" s="11" t="str">
        <f>I$12</f>
        <v>%</v>
      </c>
    </row>
    <row r="26" spans="1:9" ht="12" customHeight="1">
      <c r="A26" s="13" t="s">
        <v>2</v>
      </c>
      <c r="B26" s="29">
        <v>-952.269999999999</v>
      </c>
      <c r="C26" s="29">
        <v>3169.07</v>
      </c>
      <c r="D26" s="29">
        <v>3016.45</v>
      </c>
      <c r="E26" s="42">
        <v>2115.76</v>
      </c>
      <c r="F26" s="33">
        <f aca="true" t="shared" si="5" ref="F26:F32">SUM(B26:E26)</f>
        <v>7349.010000000001</v>
      </c>
      <c r="G26" s="14">
        <f aca="true" t="shared" si="6" ref="G26:G32">F26/$F$33*100</f>
        <v>7.101822544163343</v>
      </c>
      <c r="H26" s="32">
        <v>257796.58</v>
      </c>
      <c r="I26" s="15">
        <f aca="true" t="shared" si="7" ref="I26:I32">H26/$H$33*100</f>
        <v>26.061779104364867</v>
      </c>
    </row>
    <row r="27" spans="1:9" ht="12" customHeight="1">
      <c r="A27" s="16" t="s">
        <v>3</v>
      </c>
      <c r="B27" s="29">
        <v>424.96</v>
      </c>
      <c r="C27" s="29">
        <v>984.99</v>
      </c>
      <c r="D27" s="29">
        <v>680.11</v>
      </c>
      <c r="E27" s="42">
        <v>1229.26</v>
      </c>
      <c r="F27" s="33">
        <f t="shared" si="5"/>
        <v>3319.3199999999997</v>
      </c>
      <c r="G27" s="14">
        <f t="shared" si="6"/>
        <v>3.2076730889320135</v>
      </c>
      <c r="H27" s="32">
        <v>35271.66</v>
      </c>
      <c r="I27" s="15">
        <f t="shared" si="7"/>
        <v>3.5657657350002947</v>
      </c>
    </row>
    <row r="28" spans="1:9" ht="12" customHeight="1">
      <c r="A28" s="16" t="s">
        <v>4</v>
      </c>
      <c r="B28" s="29">
        <v>6277.81</v>
      </c>
      <c r="C28" s="29">
        <v>15588.04</v>
      </c>
      <c r="D28" s="29">
        <v>10339.54</v>
      </c>
      <c r="E28" s="42">
        <v>6474.61</v>
      </c>
      <c r="F28" s="33">
        <f t="shared" si="5"/>
        <v>38680</v>
      </c>
      <c r="G28" s="14">
        <f t="shared" si="6"/>
        <v>37.37897975485651</v>
      </c>
      <c r="H28" s="32">
        <v>208225.23</v>
      </c>
      <c r="I28" s="15">
        <f t="shared" si="7"/>
        <v>21.050395425011338</v>
      </c>
    </row>
    <row r="29" spans="1:9" ht="10.5" customHeight="1">
      <c r="A29" s="16" t="s">
        <v>23</v>
      </c>
      <c r="B29" s="29">
        <v>-851.06</v>
      </c>
      <c r="C29" s="29">
        <v>3148.71</v>
      </c>
      <c r="D29" s="29">
        <v>1657.54</v>
      </c>
      <c r="E29" s="42">
        <v>25838.79</v>
      </c>
      <c r="F29" s="33">
        <f t="shared" si="5"/>
        <v>29793.98</v>
      </c>
      <c r="G29" s="14">
        <f t="shared" si="6"/>
        <v>28.79184527498965</v>
      </c>
      <c r="H29" s="32">
        <v>269062.23</v>
      </c>
      <c r="I29" s="15">
        <f t="shared" si="7"/>
        <v>27.200672730366765</v>
      </c>
    </row>
    <row r="30" spans="1:9" ht="12" customHeight="1">
      <c r="A30" s="16" t="s">
        <v>5</v>
      </c>
      <c r="B30" s="29">
        <v>-81.83000000000007</v>
      </c>
      <c r="C30" s="29">
        <v>567.74</v>
      </c>
      <c r="D30" s="29">
        <v>345.02</v>
      </c>
      <c r="E30" s="42">
        <v>808.64</v>
      </c>
      <c r="F30" s="33">
        <f t="shared" si="5"/>
        <v>1639.57</v>
      </c>
      <c r="G30" s="14">
        <f t="shared" si="6"/>
        <v>1.5844222811962276</v>
      </c>
      <c r="H30" s="32">
        <v>20222.48</v>
      </c>
      <c r="I30" s="15">
        <f t="shared" si="7"/>
        <v>2.0443785821458005</v>
      </c>
    </row>
    <row r="31" spans="1:9" ht="12" customHeight="1">
      <c r="A31" s="16" t="s">
        <v>6</v>
      </c>
      <c r="B31" s="29">
        <v>2230.88</v>
      </c>
      <c r="C31" s="29">
        <v>5752.44</v>
      </c>
      <c r="D31" s="29">
        <v>5607.08</v>
      </c>
      <c r="E31" s="42">
        <v>6570.1</v>
      </c>
      <c r="F31" s="33">
        <f t="shared" si="5"/>
        <v>20160.5</v>
      </c>
      <c r="G31" s="14">
        <f t="shared" si="6"/>
        <v>19.48239196866041</v>
      </c>
      <c r="H31" s="32">
        <v>157339.09</v>
      </c>
      <c r="I31" s="15">
        <f t="shared" si="7"/>
        <v>15.906093897994236</v>
      </c>
    </row>
    <row r="32" spans="1:9" ht="12" customHeight="1">
      <c r="A32" s="17" t="s">
        <v>7</v>
      </c>
      <c r="B32" s="49">
        <v>184.55</v>
      </c>
      <c r="C32" s="49">
        <v>484.67</v>
      </c>
      <c r="D32" s="49">
        <v>217.58</v>
      </c>
      <c r="E32" s="43">
        <v>1651.44</v>
      </c>
      <c r="F32" s="36">
        <f t="shared" si="5"/>
        <v>2538.2400000000002</v>
      </c>
      <c r="G32" s="37">
        <f t="shared" si="6"/>
        <v>2.4528650872018356</v>
      </c>
      <c r="H32" s="31">
        <v>41257.64</v>
      </c>
      <c r="I32" s="18">
        <f t="shared" si="7"/>
        <v>4.170914525116695</v>
      </c>
    </row>
    <row r="33" spans="1:9" ht="12" customHeight="1">
      <c r="A33" s="19" t="s">
        <v>8</v>
      </c>
      <c r="B33" s="50">
        <v>7233.04</v>
      </c>
      <c r="C33" s="50">
        <v>29695.66</v>
      </c>
      <c r="D33" s="50">
        <v>21863.32</v>
      </c>
      <c r="E33" s="40">
        <f>SUM(E26:E32)</f>
        <v>44688.6</v>
      </c>
      <c r="F33" s="21">
        <f>SUM(F26:F32)</f>
        <v>103480.62000000001</v>
      </c>
      <c r="G33" s="20">
        <f>SUM(G26:G32)</f>
        <v>99.99999999999999</v>
      </c>
      <c r="H33" s="30">
        <v>989174.91</v>
      </c>
      <c r="I33" s="21">
        <f>SUM(I26:I32)</f>
        <v>100</v>
      </c>
    </row>
    <row r="34" ht="10.5" customHeight="1">
      <c r="E34" s="41"/>
    </row>
    <row r="35" spans="1:5" ht="12" customHeight="1">
      <c r="A35" s="4" t="s">
        <v>10</v>
      </c>
      <c r="E35" s="41"/>
    </row>
    <row r="36" spans="1:9" ht="12" customHeight="1">
      <c r="A36" s="5"/>
      <c r="B36" s="6" t="s">
        <v>13</v>
      </c>
      <c r="C36" s="6" t="s">
        <v>14</v>
      </c>
      <c r="D36" s="6" t="s">
        <v>15</v>
      </c>
      <c r="E36" s="6" t="str">
        <f>E$11</f>
        <v>Quarter 4</v>
      </c>
      <c r="F36" s="6" t="str">
        <f>F$11</f>
        <v>Total net savings</v>
      </c>
      <c r="G36" s="6" t="str">
        <f>G$11</f>
        <v>Net savings</v>
      </c>
      <c r="H36" s="7" t="s">
        <v>19</v>
      </c>
      <c r="I36" s="6" t="str">
        <f>I$11</f>
        <v>Net assets</v>
      </c>
    </row>
    <row r="37" spans="1:9" ht="12" customHeight="1">
      <c r="A37" s="9"/>
      <c r="B37" s="10"/>
      <c r="C37" s="10"/>
      <c r="D37" s="10"/>
      <c r="E37" s="11"/>
      <c r="F37" s="11" t="str">
        <f>F$12</f>
        <v>Quarter 1-4</v>
      </c>
      <c r="G37" s="11" t="str">
        <f>G$12</f>
        <v>%</v>
      </c>
      <c r="H37" s="47">
        <v>40178</v>
      </c>
      <c r="I37" s="11" t="str">
        <f>I$12</f>
        <v>%</v>
      </c>
    </row>
    <row r="38" spans="1:9" ht="12" customHeight="1">
      <c r="A38" s="13" t="s">
        <v>2</v>
      </c>
      <c r="B38" s="29">
        <v>-394.59</v>
      </c>
      <c r="C38" s="29">
        <v>402.54</v>
      </c>
      <c r="D38" s="29">
        <v>1268.58</v>
      </c>
      <c r="E38" s="42">
        <v>3380.67</v>
      </c>
      <c r="F38" s="33">
        <f aca="true" t="shared" si="8" ref="F38:F44">SUM(B38:E38)</f>
        <v>4657.2</v>
      </c>
      <c r="G38" s="14">
        <f aca="true" t="shared" si="9" ref="G38:G44">F38/$F$45*100</f>
        <v>19.76136408913083</v>
      </c>
      <c r="H38" s="32">
        <v>52849.56</v>
      </c>
      <c r="I38" s="15">
        <f aca="true" t="shared" si="10" ref="I38:I44">H38/$H$45*100</f>
        <v>19.48320165381133</v>
      </c>
    </row>
    <row r="39" spans="1:9" ht="12" customHeight="1">
      <c r="A39" s="16" t="s">
        <v>3</v>
      </c>
      <c r="B39" s="29">
        <v>337.25</v>
      </c>
      <c r="C39" s="29">
        <v>485.74</v>
      </c>
      <c r="D39" s="29">
        <v>404.71</v>
      </c>
      <c r="E39" s="42">
        <v>700.79</v>
      </c>
      <c r="F39" s="33">
        <f t="shared" si="8"/>
        <v>1928.49</v>
      </c>
      <c r="G39" s="14">
        <f t="shared" si="9"/>
        <v>8.182941044457595</v>
      </c>
      <c r="H39" s="32">
        <v>10492.21</v>
      </c>
      <c r="I39" s="15">
        <f t="shared" si="10"/>
        <v>3.867995177710766</v>
      </c>
    </row>
    <row r="40" spans="1:9" ht="12" customHeight="1">
      <c r="A40" s="16" t="s">
        <v>4</v>
      </c>
      <c r="B40" s="29">
        <v>835.93</v>
      </c>
      <c r="C40" s="29">
        <v>4652.64</v>
      </c>
      <c r="D40" s="29">
        <v>2178.08</v>
      </c>
      <c r="E40" s="42">
        <v>2537.59</v>
      </c>
      <c r="F40" s="33">
        <f t="shared" si="8"/>
        <v>10204.240000000002</v>
      </c>
      <c r="G40" s="14">
        <f t="shared" si="9"/>
        <v>43.29848447412016</v>
      </c>
      <c r="H40" s="32">
        <v>125020.4</v>
      </c>
      <c r="I40" s="15">
        <f t="shared" si="10"/>
        <v>46.08927045069352</v>
      </c>
    </row>
    <row r="41" spans="1:9" ht="12" customHeight="1">
      <c r="A41" s="16" t="s">
        <v>23</v>
      </c>
      <c r="B41" s="29">
        <v>-227.41</v>
      </c>
      <c r="C41" s="29">
        <v>30.42</v>
      </c>
      <c r="D41" s="29">
        <v>-225.01</v>
      </c>
      <c r="E41" s="42">
        <v>3661.1490000000003</v>
      </c>
      <c r="F41" s="33">
        <f t="shared" si="8"/>
        <v>3239.1490000000003</v>
      </c>
      <c r="G41" s="14">
        <f t="shared" si="9"/>
        <v>13.744310471515941</v>
      </c>
      <c r="H41" s="32">
        <v>48700.22</v>
      </c>
      <c r="I41" s="15">
        <f t="shared" si="10"/>
        <v>17.953530868468455</v>
      </c>
    </row>
    <row r="42" spans="1:9" ht="12" customHeight="1">
      <c r="A42" s="16" t="s">
        <v>5</v>
      </c>
      <c r="B42" s="29">
        <v>243.86</v>
      </c>
      <c r="C42" s="29">
        <v>-150.47</v>
      </c>
      <c r="D42" s="29">
        <v>-104.3</v>
      </c>
      <c r="E42" s="42">
        <v>72.46</v>
      </c>
      <c r="F42" s="33">
        <f t="shared" si="8"/>
        <v>61.55000000000001</v>
      </c>
      <c r="G42" s="14">
        <f t="shared" si="9"/>
        <v>0.2611680751709187</v>
      </c>
      <c r="H42" s="32">
        <v>9821.97</v>
      </c>
      <c r="I42" s="15">
        <f t="shared" si="10"/>
        <v>3.62090852123812</v>
      </c>
    </row>
    <row r="43" spans="1:9" ht="12" customHeight="1">
      <c r="A43" s="16" t="s">
        <v>6</v>
      </c>
      <c r="B43" s="29">
        <v>58.54000000000062</v>
      </c>
      <c r="C43" s="29">
        <v>747.9</v>
      </c>
      <c r="D43" s="29">
        <v>1005.66</v>
      </c>
      <c r="E43" s="42">
        <v>1136.67</v>
      </c>
      <c r="F43" s="33">
        <f t="shared" si="8"/>
        <v>2948.7700000000004</v>
      </c>
      <c r="G43" s="14">
        <f t="shared" si="9"/>
        <v>12.512178473139723</v>
      </c>
      <c r="H43" s="32">
        <v>22677.95</v>
      </c>
      <c r="I43" s="15">
        <f t="shared" si="10"/>
        <v>8.360316962810112</v>
      </c>
    </row>
    <row r="44" spans="1:9" ht="12" customHeight="1">
      <c r="A44" s="17" t="s">
        <v>7</v>
      </c>
      <c r="B44" s="29">
        <v>-17.37</v>
      </c>
      <c r="C44" s="29">
        <v>-0.84</v>
      </c>
      <c r="D44" s="29">
        <v>83.88</v>
      </c>
      <c r="E44" s="43">
        <v>462.13</v>
      </c>
      <c r="F44" s="36">
        <f t="shared" si="8"/>
        <v>527.8</v>
      </c>
      <c r="G44" s="37">
        <f t="shared" si="9"/>
        <v>2.2395533724648398</v>
      </c>
      <c r="H44" s="31">
        <v>1694.75</v>
      </c>
      <c r="I44" s="18">
        <f t="shared" si="10"/>
        <v>0.6247763652676911</v>
      </c>
    </row>
    <row r="45" spans="1:9" ht="12" customHeight="1">
      <c r="A45" s="19" t="s">
        <v>8</v>
      </c>
      <c r="B45" s="50">
        <v>836.21</v>
      </c>
      <c r="C45" s="50">
        <v>6167.93</v>
      </c>
      <c r="D45" s="50">
        <v>4611.6</v>
      </c>
      <c r="E45" s="40">
        <f>SUM(E38:E44)</f>
        <v>11951.458999999999</v>
      </c>
      <c r="F45" s="21">
        <f>SUM(F38:F44)</f>
        <v>23567.199</v>
      </c>
      <c r="G45" s="38">
        <f>SUM(G38:G44)</f>
        <v>100</v>
      </c>
      <c r="H45" s="30">
        <v>271257.06</v>
      </c>
      <c r="I45" s="21">
        <f>SUM(I38:I44)</f>
        <v>100</v>
      </c>
    </row>
    <row r="46" ht="10.5" customHeight="1">
      <c r="E46" s="41"/>
    </row>
    <row r="47" spans="1:5" ht="12" customHeight="1">
      <c r="A47" s="4" t="s">
        <v>11</v>
      </c>
      <c r="E47" s="41"/>
    </row>
    <row r="48" spans="1:9" ht="12" customHeight="1">
      <c r="A48" s="5"/>
      <c r="B48" s="6" t="s">
        <v>13</v>
      </c>
      <c r="C48" s="6" t="s">
        <v>14</v>
      </c>
      <c r="D48" s="6" t="s">
        <v>15</v>
      </c>
      <c r="E48" s="6" t="str">
        <f>E$11</f>
        <v>Quarter 4</v>
      </c>
      <c r="F48" s="6" t="str">
        <f>F$11</f>
        <v>Total net savings</v>
      </c>
      <c r="G48" s="6" t="str">
        <f>G$11</f>
        <v>Net savings</v>
      </c>
      <c r="H48" s="7" t="s">
        <v>19</v>
      </c>
      <c r="I48" s="6" t="str">
        <f>I$11</f>
        <v>Net assets</v>
      </c>
    </row>
    <row r="49" spans="1:9" ht="12" customHeight="1">
      <c r="A49" s="9"/>
      <c r="B49" s="10"/>
      <c r="C49" s="10"/>
      <c r="D49" s="10"/>
      <c r="E49" s="11"/>
      <c r="F49" s="11" t="str">
        <f>F$12</f>
        <v>Quarter 1-4</v>
      </c>
      <c r="G49" s="11" t="str">
        <f>G$12</f>
        <v>%</v>
      </c>
      <c r="H49" s="47">
        <v>40178</v>
      </c>
      <c r="I49" s="11" t="str">
        <f>I$12</f>
        <v>%</v>
      </c>
    </row>
    <row r="50" spans="1:9" ht="12" customHeight="1">
      <c r="A50" s="13" t="s">
        <v>2</v>
      </c>
      <c r="B50" s="29">
        <v>1111.27</v>
      </c>
      <c r="C50" s="29">
        <v>2516.58</v>
      </c>
      <c r="D50" s="29">
        <v>1323.53</v>
      </c>
      <c r="E50" s="42">
        <v>2668.59</v>
      </c>
      <c r="F50" s="33">
        <f aca="true" t="shared" si="11" ref="F50:F56">SUM(B50:E50)</f>
        <v>7619.97</v>
      </c>
      <c r="G50" s="25">
        <f aca="true" t="shared" si="12" ref="G50:G56">F50/$F$57*100</f>
        <v>38.83220005205166</v>
      </c>
      <c r="H50" s="32">
        <v>58788.57</v>
      </c>
      <c r="I50" s="15">
        <f aca="true" t="shared" si="13" ref="I50:I56">H50/$H$57*100</f>
        <v>33.5495416772314</v>
      </c>
    </row>
    <row r="51" spans="1:9" ht="12" customHeight="1">
      <c r="A51" s="16" t="s">
        <v>3</v>
      </c>
      <c r="B51" s="29">
        <v>32.33</v>
      </c>
      <c r="C51" s="29">
        <v>-87.03</v>
      </c>
      <c r="D51" s="29">
        <v>-6.16</v>
      </c>
      <c r="E51" s="42">
        <v>94.09</v>
      </c>
      <c r="F51" s="33">
        <f t="shared" si="11"/>
        <v>33.230000000000004</v>
      </c>
      <c r="G51" s="26">
        <f t="shared" si="12"/>
        <v>0.16934371234134477</v>
      </c>
      <c r="H51" s="32">
        <v>3194.17</v>
      </c>
      <c r="I51" s="15">
        <f t="shared" si="13"/>
        <v>1.8228533121176826</v>
      </c>
    </row>
    <row r="52" spans="1:9" ht="12" customHeight="1">
      <c r="A52" s="16" t="s">
        <v>4</v>
      </c>
      <c r="B52" s="29">
        <v>-1903.07</v>
      </c>
      <c r="C52" s="29">
        <v>-2253.17</v>
      </c>
      <c r="D52" s="29">
        <v>1587.66</v>
      </c>
      <c r="E52" s="42">
        <v>-1955.2</v>
      </c>
      <c r="F52" s="33">
        <f t="shared" si="11"/>
        <v>-4523.78</v>
      </c>
      <c r="G52" s="26">
        <f t="shared" si="12"/>
        <v>-23.053677370313824</v>
      </c>
      <c r="H52" s="32">
        <v>31368.52</v>
      </c>
      <c r="I52" s="15">
        <f t="shared" si="13"/>
        <v>17.901429973429643</v>
      </c>
    </row>
    <row r="53" spans="1:9" ht="12" customHeight="1">
      <c r="A53" s="16" t="s">
        <v>23</v>
      </c>
      <c r="B53" s="29">
        <v>-83.17999999999995</v>
      </c>
      <c r="C53" s="29">
        <v>-1852.52</v>
      </c>
      <c r="D53" s="29">
        <v>-70.49</v>
      </c>
      <c r="E53" s="42">
        <v>733.0229999999999</v>
      </c>
      <c r="F53" s="33">
        <f t="shared" si="11"/>
        <v>-1273.167</v>
      </c>
      <c r="G53" s="26">
        <f t="shared" si="12"/>
        <v>-6.488198200737069</v>
      </c>
      <c r="H53" s="32">
        <v>15623.1</v>
      </c>
      <c r="I53" s="15">
        <f t="shared" si="13"/>
        <v>8.915812114115958</v>
      </c>
    </row>
    <row r="54" spans="1:9" ht="12" customHeight="1">
      <c r="A54" s="16" t="s">
        <v>5</v>
      </c>
      <c r="B54" s="29">
        <v>164</v>
      </c>
      <c r="C54" s="29">
        <v>452.8</v>
      </c>
      <c r="D54" s="29">
        <v>-182.28</v>
      </c>
      <c r="E54" s="42">
        <v>692.81</v>
      </c>
      <c r="F54" s="33">
        <f t="shared" si="11"/>
        <v>1127.33</v>
      </c>
      <c r="G54" s="26">
        <f t="shared" si="12"/>
        <v>5.744996907426065</v>
      </c>
      <c r="H54" s="32">
        <v>13538.04</v>
      </c>
      <c r="I54" s="15">
        <f t="shared" si="13"/>
        <v>7.72590721645425</v>
      </c>
    </row>
    <row r="55" spans="1:9" ht="12" customHeight="1">
      <c r="A55" s="16" t="s">
        <v>6</v>
      </c>
      <c r="B55" s="29">
        <v>-32.589999999999165</v>
      </c>
      <c r="C55" s="29">
        <v>3862.02</v>
      </c>
      <c r="D55" s="29">
        <v>7597.68</v>
      </c>
      <c r="E55" s="42">
        <v>4168.97</v>
      </c>
      <c r="F55" s="33">
        <f t="shared" si="11"/>
        <v>15596.080000000002</v>
      </c>
      <c r="G55" s="26">
        <f t="shared" si="12"/>
        <v>79.47932847344568</v>
      </c>
      <c r="H55" s="32">
        <v>42763.72</v>
      </c>
      <c r="I55" s="15">
        <f t="shared" si="13"/>
        <v>24.404458322654456</v>
      </c>
    </row>
    <row r="56" spans="1:9" ht="12" customHeight="1">
      <c r="A56" s="17" t="s">
        <v>7</v>
      </c>
      <c r="B56" s="49">
        <v>-173.41</v>
      </c>
      <c r="C56" s="49">
        <v>322.15</v>
      </c>
      <c r="D56" s="49">
        <v>382.25</v>
      </c>
      <c r="E56" s="43">
        <v>512.16</v>
      </c>
      <c r="F56" s="36">
        <f t="shared" si="11"/>
        <v>1043.15</v>
      </c>
      <c r="G56" s="27">
        <f t="shared" si="12"/>
        <v>5.31600642578615</v>
      </c>
      <c r="H56" s="31">
        <v>9953.01</v>
      </c>
      <c r="I56" s="18">
        <f t="shared" si="13"/>
        <v>5.679997383996599</v>
      </c>
    </row>
    <row r="57" spans="1:9" ht="12" customHeight="1">
      <c r="A57" s="19" t="s">
        <v>8</v>
      </c>
      <c r="B57" s="50">
        <v>-884.6499999999993</v>
      </c>
      <c r="C57" s="50">
        <v>2960.83</v>
      </c>
      <c r="D57" s="50">
        <v>10632.19</v>
      </c>
      <c r="E57" s="40">
        <f>SUM(E50:E56)</f>
        <v>6914.443</v>
      </c>
      <c r="F57" s="21">
        <f>SUM(F50:F56)</f>
        <v>19622.813000000002</v>
      </c>
      <c r="G57" s="28">
        <f>SUM(G50:G56)</f>
        <v>100.00000000000001</v>
      </c>
      <c r="H57" s="30">
        <v>175229.13</v>
      </c>
      <c r="I57" s="21">
        <f>SUM(I50:I56)</f>
        <v>99.99999999999999</v>
      </c>
    </row>
    <row r="58" spans="1:9" ht="12" customHeight="1">
      <c r="A58" s="44"/>
      <c r="E58" s="45"/>
      <c r="F58" s="44"/>
      <c r="G58" s="44"/>
      <c r="H58" s="44"/>
      <c r="I58" s="44"/>
    </row>
    <row r="59" spans="1:5" ht="12" customHeight="1">
      <c r="A59" s="4" t="s">
        <v>12</v>
      </c>
      <c r="E59" s="41"/>
    </row>
    <row r="60" spans="1:9" ht="12" customHeight="1">
      <c r="A60" s="5"/>
      <c r="B60" s="6" t="s">
        <v>13</v>
      </c>
      <c r="C60" s="6" t="s">
        <v>14</v>
      </c>
      <c r="D60" s="6" t="s">
        <v>15</v>
      </c>
      <c r="E60" s="6" t="str">
        <f>E$11</f>
        <v>Quarter 4</v>
      </c>
      <c r="F60" s="6" t="str">
        <f>F$11</f>
        <v>Total net savings</v>
      </c>
      <c r="G60" s="6" t="str">
        <f>G$11</f>
        <v>Net savings</v>
      </c>
      <c r="H60" s="7" t="s">
        <v>19</v>
      </c>
      <c r="I60" s="6" t="str">
        <f>I$11</f>
        <v>Net assets</v>
      </c>
    </row>
    <row r="61" spans="1:9" ht="12" customHeight="1">
      <c r="A61" s="9"/>
      <c r="B61" s="10"/>
      <c r="C61" s="10"/>
      <c r="D61" s="10"/>
      <c r="E61" s="11"/>
      <c r="F61" s="11" t="str">
        <f>F$12</f>
        <v>Quarter 1-4</v>
      </c>
      <c r="G61" s="11" t="str">
        <f>G$12</f>
        <v>%</v>
      </c>
      <c r="H61" s="47">
        <v>40178</v>
      </c>
      <c r="I61" s="11" t="str">
        <f>I$12</f>
        <v>%</v>
      </c>
    </row>
    <row r="62" spans="1:9" ht="12" customHeight="1">
      <c r="A62" s="13" t="s">
        <v>2</v>
      </c>
      <c r="B62" s="29">
        <v>701.1399999999994</v>
      </c>
      <c r="C62" s="29">
        <v>-3429.63</v>
      </c>
      <c r="D62" s="29">
        <v>68.97999999999956</v>
      </c>
      <c r="E62" s="42">
        <v>750.9500000000007</v>
      </c>
      <c r="F62" s="33">
        <f aca="true" t="shared" si="14" ref="F62:F68">SUM(B62:E62)</f>
        <v>-1908.5600000000004</v>
      </c>
      <c r="G62" s="25">
        <f aca="true" t="shared" si="15" ref="G62:G68">F62/$F$69*100</f>
        <v>8.345631657219368</v>
      </c>
      <c r="H62" s="32">
        <v>100827.54</v>
      </c>
      <c r="I62" s="15">
        <f aca="true" t="shared" si="16" ref="I62:I68">H62/$H$69*100</f>
        <v>47.455087650268695</v>
      </c>
    </row>
    <row r="63" spans="1:9" ht="12" customHeight="1">
      <c r="A63" s="16" t="s">
        <v>3</v>
      </c>
      <c r="B63" s="29">
        <v>-12.22</v>
      </c>
      <c r="C63" s="29">
        <v>-188.5</v>
      </c>
      <c r="D63" s="29">
        <v>-154.48</v>
      </c>
      <c r="E63" s="42">
        <v>-125.29</v>
      </c>
      <c r="F63" s="33">
        <f t="shared" si="14"/>
        <v>-480.49</v>
      </c>
      <c r="G63" s="26">
        <f t="shared" si="15"/>
        <v>2.1010565845335405</v>
      </c>
      <c r="H63" s="32">
        <v>1695.31</v>
      </c>
      <c r="I63" s="15">
        <f t="shared" si="16"/>
        <v>0.797907839905417</v>
      </c>
    </row>
    <row r="64" spans="1:9" ht="12" customHeight="1">
      <c r="A64" s="16" t="s">
        <v>4</v>
      </c>
      <c r="B64" s="29">
        <v>-1618.65</v>
      </c>
      <c r="C64" s="29">
        <v>-6384.03</v>
      </c>
      <c r="D64" s="29">
        <v>-6721.96</v>
      </c>
      <c r="E64" s="42">
        <v>-81.43000000000029</v>
      </c>
      <c r="F64" s="33">
        <f t="shared" si="14"/>
        <v>-14806.07</v>
      </c>
      <c r="G64" s="26">
        <f t="shared" si="15"/>
        <v>64.74305576508254</v>
      </c>
      <c r="H64" s="32">
        <v>38425.39</v>
      </c>
      <c r="I64" s="15">
        <f t="shared" si="16"/>
        <v>18.085140730853478</v>
      </c>
    </row>
    <row r="65" spans="1:9" ht="12" customHeight="1">
      <c r="A65" s="16" t="s">
        <v>23</v>
      </c>
      <c r="B65" s="29">
        <v>-336.94</v>
      </c>
      <c r="C65" s="29">
        <v>-1705.15</v>
      </c>
      <c r="D65" s="29">
        <v>-1142.23</v>
      </c>
      <c r="E65" s="42">
        <v>419.36</v>
      </c>
      <c r="F65" s="33">
        <f t="shared" si="14"/>
        <v>-2764.96</v>
      </c>
      <c r="G65" s="26">
        <f t="shared" si="15"/>
        <v>12.090443950908151</v>
      </c>
      <c r="H65" s="32">
        <v>5378.61</v>
      </c>
      <c r="I65" s="15">
        <f t="shared" si="16"/>
        <v>2.531475120652668</v>
      </c>
    </row>
    <row r="66" spans="1:9" ht="12" customHeight="1">
      <c r="A66" s="16" t="s">
        <v>5</v>
      </c>
      <c r="B66" s="29">
        <v>-103.76</v>
      </c>
      <c r="C66" s="29">
        <v>-150.93</v>
      </c>
      <c r="D66" s="29">
        <v>21.76</v>
      </c>
      <c r="E66" s="42">
        <v>-198.8</v>
      </c>
      <c r="F66" s="33">
        <f t="shared" si="14"/>
        <v>-431.73</v>
      </c>
      <c r="G66" s="26">
        <f t="shared" si="15"/>
        <v>1.887841909801797</v>
      </c>
      <c r="H66" s="32">
        <v>10084.31</v>
      </c>
      <c r="I66" s="15">
        <f t="shared" si="16"/>
        <v>4.746241105778055</v>
      </c>
    </row>
    <row r="67" spans="1:9" ht="12" customHeight="1">
      <c r="A67" s="16" t="s">
        <v>6</v>
      </c>
      <c r="B67" s="29">
        <v>1326.17</v>
      </c>
      <c r="C67" s="29">
        <v>-2452.86</v>
      </c>
      <c r="D67" s="29">
        <v>-2154.18</v>
      </c>
      <c r="E67" s="42">
        <v>153.53999999999724</v>
      </c>
      <c r="F67" s="33">
        <f t="shared" si="14"/>
        <v>-3127.3300000000027</v>
      </c>
      <c r="G67" s="26">
        <f t="shared" si="15"/>
        <v>13.674992795915175</v>
      </c>
      <c r="H67" s="32">
        <v>49602.13</v>
      </c>
      <c r="I67" s="15">
        <f t="shared" si="16"/>
        <v>23.34554058137313</v>
      </c>
    </row>
    <row r="68" spans="1:9" ht="12" customHeight="1">
      <c r="A68" s="17" t="s">
        <v>7</v>
      </c>
      <c r="B68" s="35">
        <v>437.22</v>
      </c>
      <c r="C68" s="35">
        <v>-330.27</v>
      </c>
      <c r="D68" s="35">
        <v>-482.49</v>
      </c>
      <c r="E68" s="43">
        <v>1025.71</v>
      </c>
      <c r="F68" s="36">
        <f t="shared" si="14"/>
        <v>650.1700000000001</v>
      </c>
      <c r="G68" s="27">
        <f t="shared" si="15"/>
        <v>-2.8430226634605757</v>
      </c>
      <c r="H68" s="31">
        <v>6456.11</v>
      </c>
      <c r="I68" s="18">
        <f t="shared" si="16"/>
        <v>3.038606971168554</v>
      </c>
    </row>
    <row r="69" spans="1:9" ht="12" customHeight="1">
      <c r="A69" s="19" t="s">
        <v>8</v>
      </c>
      <c r="B69" s="21">
        <v>392.96</v>
      </c>
      <c r="C69" s="21">
        <v>-14641.37</v>
      </c>
      <c r="D69" s="21">
        <v>-10564.6</v>
      </c>
      <c r="E69" s="40">
        <f>SUM(E62:E68)</f>
        <v>1944.0399999999977</v>
      </c>
      <c r="F69" s="21">
        <f>SUM(F62:F68)</f>
        <v>-22868.97</v>
      </c>
      <c r="G69" s="28">
        <f>SUM(G62:G68)</f>
        <v>100</v>
      </c>
      <c r="H69" s="30">
        <v>212469.4</v>
      </c>
      <c r="I69" s="21">
        <f>SUM(I62:I68)</f>
        <v>100</v>
      </c>
    </row>
    <row r="70" spans="1:5" ht="12" customHeight="1">
      <c r="A70" s="46"/>
      <c r="E70" s="41"/>
    </row>
    <row r="71" spans="1:5" ht="12" customHeight="1">
      <c r="A71" s="4" t="s">
        <v>20</v>
      </c>
      <c r="E71" s="41"/>
    </row>
    <row r="72" spans="1:9" ht="12" customHeight="1">
      <c r="A72" s="5"/>
      <c r="B72" s="6" t="s">
        <v>13</v>
      </c>
      <c r="C72" s="6" t="s">
        <v>14</v>
      </c>
      <c r="D72" s="6" t="s">
        <v>15</v>
      </c>
      <c r="E72" s="6" t="str">
        <f>E$11</f>
        <v>Quarter 4</v>
      </c>
      <c r="F72" s="6" t="str">
        <f>F$11</f>
        <v>Total net savings</v>
      </c>
      <c r="G72" s="6" t="str">
        <f>G$11</f>
        <v>Net savings</v>
      </c>
      <c r="H72" s="7" t="s">
        <v>19</v>
      </c>
      <c r="I72" s="6" t="str">
        <f>I$11</f>
        <v>Net assets</v>
      </c>
    </row>
    <row r="73" spans="1:9" ht="12" customHeight="1">
      <c r="A73" s="9"/>
      <c r="B73" s="10"/>
      <c r="C73" s="10"/>
      <c r="D73" s="10"/>
      <c r="E73" s="11"/>
      <c r="F73" s="11" t="str">
        <f>F$12</f>
        <v>Quarter 1-4</v>
      </c>
      <c r="G73" s="11" t="str">
        <f>G$12</f>
        <v>%</v>
      </c>
      <c r="H73" s="47">
        <v>40178</v>
      </c>
      <c r="I73" s="11" t="str">
        <f>I$12</f>
        <v>%</v>
      </c>
    </row>
    <row r="74" spans="1:9" ht="12" customHeight="1">
      <c r="A74" s="13" t="s">
        <v>2</v>
      </c>
      <c r="B74" s="29">
        <v>73.63999999999982</v>
      </c>
      <c r="C74" s="29">
        <v>-411.06</v>
      </c>
      <c r="D74" s="29">
        <v>-28.5300000000002</v>
      </c>
      <c r="E74" s="34">
        <v>-296.79</v>
      </c>
      <c r="F74" s="33">
        <f aca="true" t="shared" si="17" ref="F74:F80">SUM(B74:E74)</f>
        <v>-662.7400000000005</v>
      </c>
      <c r="G74" s="33">
        <f aca="true" t="shared" si="18" ref="G74:G80">F74/$F$81*100</f>
        <v>294.09363212780084</v>
      </c>
      <c r="H74" s="32">
        <v>13942.75</v>
      </c>
      <c r="I74" s="15">
        <f aca="true" t="shared" si="19" ref="I74:I80">H74/$H$81*100</f>
        <v>27.651501930067003</v>
      </c>
    </row>
    <row r="75" spans="1:9" ht="12" customHeight="1">
      <c r="A75" s="16" t="s">
        <v>3</v>
      </c>
      <c r="B75" s="29">
        <v>44.13</v>
      </c>
      <c r="C75" s="29">
        <v>-63.82</v>
      </c>
      <c r="D75" s="29">
        <v>-40.95</v>
      </c>
      <c r="E75" s="34">
        <v>-29.04</v>
      </c>
      <c r="F75" s="33">
        <f t="shared" si="17"/>
        <v>-89.68</v>
      </c>
      <c r="G75" s="33">
        <f t="shared" si="18"/>
        <v>39.79587308631011</v>
      </c>
      <c r="H75" s="32">
        <v>723.06</v>
      </c>
      <c r="I75" s="15">
        <f t="shared" si="19"/>
        <v>1.4339850449555678</v>
      </c>
    </row>
    <row r="76" spans="1:9" ht="12" customHeight="1">
      <c r="A76" s="16" t="s">
        <v>4</v>
      </c>
      <c r="B76" s="29">
        <v>766.96</v>
      </c>
      <c r="C76" s="29">
        <v>-826.64</v>
      </c>
      <c r="D76" s="29">
        <v>-1140.4</v>
      </c>
      <c r="E76" s="34">
        <v>-265.94</v>
      </c>
      <c r="F76" s="33">
        <f t="shared" si="17"/>
        <v>-1466.02</v>
      </c>
      <c r="G76" s="33">
        <f t="shared" si="18"/>
        <v>650.5524739294419</v>
      </c>
      <c r="H76" s="32">
        <v>18251.88</v>
      </c>
      <c r="I76" s="15">
        <f t="shared" si="19"/>
        <v>36.197442760384526</v>
      </c>
    </row>
    <row r="77" spans="1:9" ht="12" customHeight="1">
      <c r="A77" s="16" t="s">
        <v>23</v>
      </c>
      <c r="B77" s="29">
        <v>0</v>
      </c>
      <c r="C77" s="29">
        <v>0</v>
      </c>
      <c r="D77" s="29">
        <v>0</v>
      </c>
      <c r="E77" s="34">
        <v>0</v>
      </c>
      <c r="F77" s="33">
        <f t="shared" si="17"/>
        <v>0</v>
      </c>
      <c r="G77" s="33">
        <f t="shared" si="18"/>
        <v>0</v>
      </c>
      <c r="H77" s="32">
        <v>0</v>
      </c>
      <c r="I77" s="15">
        <f t="shared" si="19"/>
        <v>0</v>
      </c>
    </row>
    <row r="78" spans="1:9" ht="12" customHeight="1">
      <c r="A78" s="16" t="s">
        <v>5</v>
      </c>
      <c r="B78" s="29">
        <v>-94.55</v>
      </c>
      <c r="C78" s="29">
        <v>71.27</v>
      </c>
      <c r="D78" s="29">
        <v>39.81</v>
      </c>
      <c r="E78" s="34">
        <v>20.59</v>
      </c>
      <c r="F78" s="33">
        <f t="shared" si="17"/>
        <v>37.120000000000005</v>
      </c>
      <c r="G78" s="33">
        <f t="shared" si="18"/>
        <v>-16.47215442644772</v>
      </c>
      <c r="H78" s="32">
        <v>2243.88</v>
      </c>
      <c r="I78" s="15">
        <f t="shared" si="19"/>
        <v>4.450101461393107</v>
      </c>
    </row>
    <row r="79" spans="1:9" ht="12" customHeight="1">
      <c r="A79" s="16" t="s">
        <v>6</v>
      </c>
      <c r="B79" s="29">
        <v>-95.24999999999969</v>
      </c>
      <c r="C79" s="29">
        <v>1499.08</v>
      </c>
      <c r="D79" s="29">
        <v>1001.76</v>
      </c>
      <c r="E79" s="34">
        <v>-375.52</v>
      </c>
      <c r="F79" s="33">
        <f t="shared" si="17"/>
        <v>2030.0700000000002</v>
      </c>
      <c r="G79" s="33">
        <f t="shared" si="18"/>
        <v>-900.8520079875733</v>
      </c>
      <c r="H79" s="32">
        <v>14225.87</v>
      </c>
      <c r="I79" s="15">
        <f t="shared" si="19"/>
        <v>28.212990390122627</v>
      </c>
    </row>
    <row r="80" spans="1:9" ht="12" customHeight="1">
      <c r="A80" s="17" t="s">
        <v>7</v>
      </c>
      <c r="B80" s="49">
        <v>-331.89</v>
      </c>
      <c r="C80" s="49">
        <v>-34.21</v>
      </c>
      <c r="D80" s="49">
        <v>75.88</v>
      </c>
      <c r="E80" s="39">
        <v>216.12</v>
      </c>
      <c r="F80" s="36">
        <f t="shared" si="17"/>
        <v>-74.09999999999997</v>
      </c>
      <c r="G80" s="36">
        <f t="shared" si="18"/>
        <v>32.88218327046808</v>
      </c>
      <c r="H80" s="31">
        <v>1035.68</v>
      </c>
      <c r="I80" s="18">
        <f t="shared" si="19"/>
        <v>2.0539784130771754</v>
      </c>
    </row>
    <row r="81" spans="1:9" ht="12" customHeight="1">
      <c r="A81" s="19" t="s">
        <v>8</v>
      </c>
      <c r="B81" s="50">
        <v>363.04</v>
      </c>
      <c r="C81" s="50">
        <v>234.62</v>
      </c>
      <c r="D81" s="50">
        <v>-92.43000000000028</v>
      </c>
      <c r="E81" s="40">
        <f>SUM(E74:E80)</f>
        <v>-730.5799999999999</v>
      </c>
      <c r="F81" s="21">
        <f>SUM(F74:F80)</f>
        <v>-225.35000000000042</v>
      </c>
      <c r="G81" s="28">
        <f>SUM(G74:G80)</f>
        <v>100</v>
      </c>
      <c r="H81" s="30">
        <v>50423.12</v>
      </c>
      <c r="I81" s="21">
        <f>SUM(I74:I80)</f>
        <v>100</v>
      </c>
    </row>
    <row r="82" ht="12" customHeight="1"/>
    <row r="83" ht="12" customHeight="1">
      <c r="A83" s="1" t="s">
        <v>24</v>
      </c>
    </row>
    <row r="84" ht="12" customHeight="1"/>
    <row r="85" ht="12" customHeight="1"/>
    <row r="86" ht="12" customHeight="1"/>
    <row r="87" ht="12" customHeight="1"/>
  </sheetData>
  <printOptions/>
  <pageMargins left="0.75" right="0.75" top="0.39" bottom="0.53" header="0.3" footer="0.28"/>
  <pageSetup horizontalDpi="600" verticalDpi="600" orientation="portrait" paperSize="9" scale="60" r:id="rId2"/>
  <colBreaks count="1" manualBreakCount="1">
    <brk id="9" max="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fonfrepet</cp:lastModifiedBy>
  <cp:lastPrinted>2010-02-03T10:45:34Z</cp:lastPrinted>
  <dcterms:created xsi:type="dcterms:W3CDTF">2001-01-11T13:23:45Z</dcterms:created>
  <dcterms:modified xsi:type="dcterms:W3CDTF">2010-02-03T10:46:03Z</dcterms:modified>
  <cp:category/>
  <cp:version/>
  <cp:contentType/>
  <cp:contentStatus/>
</cp:coreProperties>
</file>