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4" sheetId="1" r:id="rId1"/>
  </sheets>
  <definedNames>
    <definedName name="_xlnm.Print_Area" localSheetId="0">'2004'!$A$1:$I$95</definedName>
    <definedName name="_xlnm.Print_Titles" localSheetId="0">'2004'!$1:$8</definedName>
  </definedNames>
  <calcPr fullCalcOnLoad="1"/>
</workbook>
</file>

<file path=xl/sharedStrings.xml><?xml version="1.0" encoding="utf-8"?>
<sst xmlns="http://schemas.openxmlformats.org/spreadsheetml/2006/main" count="136" uniqueCount="28">
  <si>
    <t>Alla fondtyper</t>
  </si>
  <si>
    <t>Kvartal 1</t>
  </si>
  <si>
    <t>Kvartal 2</t>
  </si>
  <si>
    <t>Kvartal 3</t>
  </si>
  <si>
    <t>Summa netto-</t>
  </si>
  <si>
    <t>Nettosparande</t>
  </si>
  <si>
    <t>Fondförmögenhet</t>
  </si>
  <si>
    <t>fördelning %</t>
  </si>
  <si>
    <t>%</t>
  </si>
  <si>
    <t>Hushållens direktsparande</t>
  </si>
  <si>
    <t>IPS</t>
  </si>
  <si>
    <t>Fondförsäkring</t>
  </si>
  <si>
    <t>PPM</t>
  </si>
  <si>
    <t>Hushållens ideella org.</t>
  </si>
  <si>
    <t>Svenska företag</t>
  </si>
  <si>
    <t>Övriga</t>
  </si>
  <si>
    <t>TOTALT</t>
  </si>
  <si>
    <t>Aktiefonder</t>
  </si>
  <si>
    <t>Blandfonder</t>
  </si>
  <si>
    <t>Långa räntefonder</t>
  </si>
  <si>
    <t>Korta räntefonder</t>
  </si>
  <si>
    <t>Övriga fonder</t>
  </si>
  <si>
    <t>Kvartal 4</t>
  </si>
  <si>
    <t>Fondförmögenhet*</t>
  </si>
  <si>
    <t>* Summa fondförmögenhet för "Alla fondtyper" är justerad för fond-i-fonders placeringar i egna fonder.</t>
  </si>
  <si>
    <t>Nettosparande i fonder samt fondförmögenhet efter kategorier 2004 (MSEK)</t>
  </si>
  <si>
    <t>Fond-i-fonder</t>
  </si>
  <si>
    <t>sparande kv. 1-4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</si>
</sst>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  <numFmt numFmtId="167" formatCode="yy/mm/dd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1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0" fontId="6" fillId="2" borderId="17" xfId="0" applyFont="1" applyFill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14" fontId="6" fillId="2" borderId="5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 quotePrefix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504825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5"/>
  <sheetViews>
    <sheetView tabSelected="1" zoomScaleSheetLayoutView="100" workbookViewId="0" topLeftCell="A1">
      <selection activeCell="H86" sqref="H86:H93"/>
    </sheetView>
  </sheetViews>
  <sheetFormatPr defaultColWidth="9.140625" defaultRowHeight="12.75"/>
  <cols>
    <col min="1" max="1" width="25.7109375" style="1" customWidth="1"/>
    <col min="2" max="5" width="12.7109375" style="1" customWidth="1"/>
    <col min="6" max="6" width="16.7109375" style="1" customWidth="1"/>
    <col min="7" max="7" width="14.57421875" style="1" customWidth="1"/>
    <col min="8" max="8" width="18.421875" style="1" customWidth="1"/>
    <col min="9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8.75" customHeight="1">
      <c r="A7" s="3" t="s">
        <v>25</v>
      </c>
      <c r="B7" s="2"/>
      <c r="D7" s="4"/>
      <c r="E7" s="4"/>
    </row>
    <row r="8" ht="10.5" customHeight="1"/>
    <row r="9" ht="10.5" customHeight="1"/>
    <row r="10" ht="12" customHeight="1">
      <c r="A10" s="4" t="s">
        <v>0</v>
      </c>
    </row>
    <row r="11" spans="1:9" ht="12" customHeight="1">
      <c r="A11" s="5"/>
      <c r="B11" s="6" t="s">
        <v>1</v>
      </c>
      <c r="C11" s="6" t="s">
        <v>2</v>
      </c>
      <c r="D11" s="6" t="s">
        <v>3</v>
      </c>
      <c r="E11" s="6" t="s">
        <v>22</v>
      </c>
      <c r="F11" s="7" t="s">
        <v>4</v>
      </c>
      <c r="G11" s="8" t="s">
        <v>5</v>
      </c>
      <c r="H11" s="7" t="s">
        <v>23</v>
      </c>
      <c r="I11" s="6" t="s">
        <v>6</v>
      </c>
    </row>
    <row r="12" spans="1:9" ht="12" customHeight="1">
      <c r="A12" s="9"/>
      <c r="B12" s="10"/>
      <c r="C12" s="10"/>
      <c r="D12" s="10"/>
      <c r="E12" s="11"/>
      <c r="F12" s="11" t="s">
        <v>27</v>
      </c>
      <c r="G12" s="12" t="s">
        <v>7</v>
      </c>
      <c r="H12" s="50">
        <v>38352</v>
      </c>
      <c r="I12" s="10" t="s">
        <v>8</v>
      </c>
    </row>
    <row r="13" spans="1:9" ht="12" customHeight="1">
      <c r="A13" s="13" t="s">
        <v>9</v>
      </c>
      <c r="B13" s="30">
        <v>5033.8</v>
      </c>
      <c r="C13" s="30">
        <v>3856.62</v>
      </c>
      <c r="D13" s="30">
        <v>4103.29</v>
      </c>
      <c r="E13" s="30">
        <v>4783.216000000002</v>
      </c>
      <c r="F13" s="36">
        <f aca="true" t="shared" si="0" ref="F13:F19">SUM(B13:E13)</f>
        <v>17776.926</v>
      </c>
      <c r="G13" s="14">
        <f aca="true" t="shared" si="1" ref="G13:G19">F13/$F$20*100</f>
        <v>24.04869700328587</v>
      </c>
      <c r="H13" s="30">
        <v>434260.392</v>
      </c>
      <c r="I13" s="15">
        <f aca="true" t="shared" si="2" ref="I13:I19">H13/$H$20*100</f>
        <v>43.65714978421818</v>
      </c>
    </row>
    <row r="14" spans="1:9" ht="12" customHeight="1">
      <c r="A14" s="16" t="s">
        <v>10</v>
      </c>
      <c r="B14" s="30">
        <v>826.74</v>
      </c>
      <c r="C14" s="30">
        <v>950.33</v>
      </c>
      <c r="D14" s="30">
        <v>738.96</v>
      </c>
      <c r="E14" s="30">
        <v>1011.8560000000001</v>
      </c>
      <c r="F14" s="36">
        <f t="shared" si="0"/>
        <v>3527.8860000000004</v>
      </c>
      <c r="G14" s="14">
        <f t="shared" si="1"/>
        <v>4.77253837227731</v>
      </c>
      <c r="H14" s="30">
        <v>29205.658</v>
      </c>
      <c r="I14" s="15">
        <f t="shared" si="2"/>
        <v>2.936108863118813</v>
      </c>
    </row>
    <row r="15" spans="1:9" ht="12" customHeight="1">
      <c r="A15" s="16" t="s">
        <v>11</v>
      </c>
      <c r="B15" s="30">
        <v>4290.28</v>
      </c>
      <c r="C15" s="30">
        <v>9970.52</v>
      </c>
      <c r="D15" s="30">
        <v>2424.83</v>
      </c>
      <c r="E15" s="30">
        <v>3158.38</v>
      </c>
      <c r="F15" s="36">
        <f t="shared" si="0"/>
        <v>19844.01</v>
      </c>
      <c r="G15" s="14">
        <f t="shared" si="1"/>
        <v>26.84505655365696</v>
      </c>
      <c r="H15" s="30">
        <v>225752.66499999998</v>
      </c>
      <c r="I15" s="15">
        <f t="shared" si="2"/>
        <v>22.69541061458681</v>
      </c>
    </row>
    <row r="16" spans="1:9" ht="12" customHeight="1">
      <c r="A16" s="16" t="s">
        <v>12</v>
      </c>
      <c r="B16" s="30">
        <v>21030.365891</v>
      </c>
      <c r="C16" s="30">
        <v>489.1896919999999</v>
      </c>
      <c r="D16" s="51">
        <v>-33.7</v>
      </c>
      <c r="E16" s="51">
        <v>169.0285569999999</v>
      </c>
      <c r="F16" s="36">
        <f t="shared" si="0"/>
        <v>21654.884140000002</v>
      </c>
      <c r="G16" s="14">
        <f t="shared" si="1"/>
        <v>29.294814374775523</v>
      </c>
      <c r="H16" s="30">
        <v>117946.37145799998</v>
      </c>
      <c r="I16" s="15">
        <f t="shared" si="2"/>
        <v>11.857407445178517</v>
      </c>
    </row>
    <row r="17" spans="1:9" ht="12" customHeight="1">
      <c r="A17" s="16" t="s">
        <v>13</v>
      </c>
      <c r="B17" s="30">
        <v>1211.18</v>
      </c>
      <c r="C17" s="30">
        <v>372.65</v>
      </c>
      <c r="D17" s="30">
        <v>302.06</v>
      </c>
      <c r="E17" s="30">
        <v>-194.6260000000001</v>
      </c>
      <c r="F17" s="36">
        <f t="shared" si="0"/>
        <v>1691.2639999999997</v>
      </c>
      <c r="G17" s="14">
        <f t="shared" si="1"/>
        <v>2.2879487425759253</v>
      </c>
      <c r="H17" s="30">
        <v>45067.8</v>
      </c>
      <c r="I17" s="15">
        <f t="shared" si="2"/>
        <v>4.530764792947519</v>
      </c>
    </row>
    <row r="18" spans="1:9" ht="12" customHeight="1">
      <c r="A18" s="16" t="s">
        <v>14</v>
      </c>
      <c r="B18" s="30">
        <v>6494.41</v>
      </c>
      <c r="C18" s="30">
        <v>2075.9</v>
      </c>
      <c r="D18" s="30">
        <v>1536.91</v>
      </c>
      <c r="E18" s="30">
        <v>-772.8340000000019</v>
      </c>
      <c r="F18" s="36">
        <f t="shared" si="0"/>
        <v>9334.385999999997</v>
      </c>
      <c r="G18" s="14">
        <f t="shared" si="1"/>
        <v>12.627594929838462</v>
      </c>
      <c r="H18" s="30">
        <v>115128.8</v>
      </c>
      <c r="I18" s="15">
        <f t="shared" si="2"/>
        <v>11.574150805992222</v>
      </c>
    </row>
    <row r="19" spans="1:9" ht="12" customHeight="1">
      <c r="A19" s="17" t="s">
        <v>15</v>
      </c>
      <c r="B19" s="38">
        <v>1028.68</v>
      </c>
      <c r="C19" s="38">
        <v>-145.682</v>
      </c>
      <c r="D19" s="38">
        <v>-463.84</v>
      </c>
      <c r="E19" s="38">
        <v>-327.97700000000015</v>
      </c>
      <c r="F19" s="39">
        <f t="shared" si="0"/>
        <v>91.18099999999993</v>
      </c>
      <c r="G19" s="14">
        <f t="shared" si="1"/>
        <v>0.12335002358993942</v>
      </c>
      <c r="H19" s="38">
        <v>27344.551</v>
      </c>
      <c r="I19" s="18">
        <f t="shared" si="2"/>
        <v>2.749007693957944</v>
      </c>
    </row>
    <row r="20" spans="1:9" ht="12" customHeight="1">
      <c r="A20" s="19" t="s">
        <v>16</v>
      </c>
      <c r="B20" s="21">
        <v>39915.455891</v>
      </c>
      <c r="C20" s="21">
        <v>17569.527691999996</v>
      </c>
      <c r="D20" s="21">
        <v>8608.51</v>
      </c>
      <c r="E20" s="21">
        <v>7827.043556999999</v>
      </c>
      <c r="F20" s="21">
        <f>SUM(F13:F19)</f>
        <v>73920.53714</v>
      </c>
      <c r="G20" s="20">
        <f>SUM(G13:G19)</f>
        <v>99.99999999999999</v>
      </c>
      <c r="H20" s="31">
        <v>994706.237458</v>
      </c>
      <c r="I20" s="21">
        <f>SUM(I13:I19)</f>
        <v>100</v>
      </c>
    </row>
    <row r="21" spans="1:9" ht="12" customHeight="1" thickBot="1">
      <c r="A21" s="22"/>
      <c r="B21" s="22"/>
      <c r="C21" s="22"/>
      <c r="D21" s="22"/>
      <c r="E21" s="22"/>
      <c r="F21" s="22"/>
      <c r="G21" s="22"/>
      <c r="H21" s="22"/>
      <c r="I21" s="23"/>
    </row>
    <row r="22" spans="1:8" ht="10.5" customHeight="1">
      <c r="A22" s="24"/>
      <c r="B22" s="24"/>
      <c r="C22" s="24"/>
      <c r="D22" s="24"/>
      <c r="E22" s="24"/>
      <c r="F22" s="24"/>
      <c r="G22" s="24"/>
      <c r="H22" s="24"/>
    </row>
    <row r="23" ht="12" customHeight="1">
      <c r="A23" s="4" t="s">
        <v>17</v>
      </c>
    </row>
    <row r="24" spans="1:9" ht="12" customHeight="1">
      <c r="A24" s="5"/>
      <c r="B24" s="6" t="s">
        <v>1</v>
      </c>
      <c r="C24" s="6" t="s">
        <v>2</v>
      </c>
      <c r="D24" s="6" t="s">
        <v>3</v>
      </c>
      <c r="E24" s="6" t="s">
        <v>22</v>
      </c>
      <c r="F24" s="7" t="s">
        <v>4</v>
      </c>
      <c r="G24" s="8" t="s">
        <v>5</v>
      </c>
      <c r="H24" s="7" t="s">
        <v>6</v>
      </c>
      <c r="I24" s="6" t="s">
        <v>6</v>
      </c>
    </row>
    <row r="25" spans="1:9" ht="12" customHeight="1">
      <c r="A25" s="9"/>
      <c r="B25" s="10"/>
      <c r="C25" s="10"/>
      <c r="D25" s="10"/>
      <c r="E25" s="11"/>
      <c r="F25" s="11" t="str">
        <f>F12</f>
        <v>sparande kv. 1-4</v>
      </c>
      <c r="G25" s="12" t="s">
        <v>7</v>
      </c>
      <c r="H25" s="50">
        <v>38352</v>
      </c>
      <c r="I25" s="10" t="s">
        <v>8</v>
      </c>
    </row>
    <row r="26" spans="1:9" ht="12" customHeight="1">
      <c r="A26" s="13" t="s">
        <v>9</v>
      </c>
      <c r="B26" s="30">
        <v>1585.49</v>
      </c>
      <c r="C26" s="30">
        <v>-97.79</v>
      </c>
      <c r="D26" s="37">
        <v>-662.2400000000016</v>
      </c>
      <c r="E26" s="48">
        <v>-992.5459999999985</v>
      </c>
      <c r="F26" s="36">
        <f aca="true" t="shared" si="3" ref="F26:F32">SUM(B26:E26)</f>
        <v>-167.086</v>
      </c>
      <c r="G26" s="14">
        <f>F26/$F$33*100</f>
        <v>-0.5123280859797833</v>
      </c>
      <c r="H26" s="35">
        <v>235707.434</v>
      </c>
      <c r="I26" s="15">
        <f aca="true" t="shared" si="4" ref="I26:I32">H26/$H$33*100</f>
        <v>43.153571884593624</v>
      </c>
    </row>
    <row r="27" spans="1:9" ht="12" customHeight="1">
      <c r="A27" s="16" t="s">
        <v>10</v>
      </c>
      <c r="B27" s="30">
        <v>723.16</v>
      </c>
      <c r="C27" s="30">
        <v>724.83</v>
      </c>
      <c r="D27" s="37">
        <v>525.37</v>
      </c>
      <c r="E27" s="48">
        <v>494.006</v>
      </c>
      <c r="F27" s="36">
        <f t="shared" si="3"/>
        <v>2467.366</v>
      </c>
      <c r="G27" s="14">
        <f aca="true" t="shared" si="5" ref="G27:G32">F27/$F$33*100</f>
        <v>7.565570425957854</v>
      </c>
      <c r="H27" s="35">
        <v>21923.536</v>
      </c>
      <c r="I27" s="15">
        <f t="shared" si="4"/>
        <v>4.013784676559994</v>
      </c>
    </row>
    <row r="28" spans="1:9" ht="12" customHeight="1">
      <c r="A28" s="16" t="s">
        <v>11</v>
      </c>
      <c r="B28" s="30">
        <v>3334.53</v>
      </c>
      <c r="C28" s="30">
        <v>3616.84</v>
      </c>
      <c r="D28" s="37">
        <v>644.26</v>
      </c>
      <c r="E28" s="48">
        <v>2080.0420000000004</v>
      </c>
      <c r="F28" s="36">
        <f t="shared" si="3"/>
        <v>9675.672000000002</v>
      </c>
      <c r="G28" s="14">
        <f t="shared" si="5"/>
        <v>29.66806624330095</v>
      </c>
      <c r="H28" s="35">
        <v>107947.37</v>
      </c>
      <c r="I28" s="15">
        <f t="shared" si="4"/>
        <v>19.763121221912012</v>
      </c>
    </row>
    <row r="29" spans="1:9" ht="10.5" customHeight="1">
      <c r="A29" s="16" t="s">
        <v>12</v>
      </c>
      <c r="B29" s="37">
        <v>17081.245891000002</v>
      </c>
      <c r="C29" s="30">
        <v>380.16969199999994</v>
      </c>
      <c r="D29" s="37">
        <v>-174.21</v>
      </c>
      <c r="E29" s="48">
        <v>-365.77944300000013</v>
      </c>
      <c r="F29" s="36">
        <f t="shared" si="3"/>
        <v>16921.426140000003</v>
      </c>
      <c r="G29" s="14">
        <f t="shared" si="5"/>
        <v>51.88538756301829</v>
      </c>
      <c r="H29" s="35">
        <v>95250.71845799999</v>
      </c>
      <c r="I29" s="15">
        <f t="shared" si="4"/>
        <v>17.438604528852032</v>
      </c>
    </row>
    <row r="30" spans="1:9" ht="12" customHeight="1">
      <c r="A30" s="16" t="s">
        <v>13</v>
      </c>
      <c r="B30" s="30">
        <v>-114.34</v>
      </c>
      <c r="C30" s="30">
        <v>-672.35</v>
      </c>
      <c r="D30" s="37">
        <v>-375.17</v>
      </c>
      <c r="E30" s="48">
        <v>57.528999999999996</v>
      </c>
      <c r="F30" s="36">
        <f t="shared" si="3"/>
        <v>-1104.3310000000001</v>
      </c>
      <c r="G30" s="14">
        <f t="shared" si="5"/>
        <v>-3.386159148690735</v>
      </c>
      <c r="H30" s="35">
        <v>14335.494</v>
      </c>
      <c r="I30" s="15">
        <f t="shared" si="4"/>
        <v>2.624557742333068</v>
      </c>
    </row>
    <row r="31" spans="1:9" ht="12" customHeight="1">
      <c r="A31" s="16" t="s">
        <v>14</v>
      </c>
      <c r="B31" s="30">
        <v>3849.16</v>
      </c>
      <c r="C31" s="30">
        <v>-1987.68</v>
      </c>
      <c r="D31" s="37">
        <v>1157.9</v>
      </c>
      <c r="E31" s="48">
        <v>544.9929999999995</v>
      </c>
      <c r="F31" s="36">
        <f t="shared" si="3"/>
        <v>3564.3729999999996</v>
      </c>
      <c r="G31" s="14">
        <f t="shared" si="5"/>
        <v>10.929272331661647</v>
      </c>
      <c r="H31" s="35">
        <v>55878.52</v>
      </c>
      <c r="I31" s="15">
        <f t="shared" si="4"/>
        <v>10.230299862433284</v>
      </c>
    </row>
    <row r="32" spans="1:9" ht="12" customHeight="1">
      <c r="A32" s="17" t="s">
        <v>15</v>
      </c>
      <c r="B32" s="38">
        <v>1113.92</v>
      </c>
      <c r="C32" s="38">
        <v>-37.88200000000006</v>
      </c>
      <c r="D32" s="45">
        <v>-348.84</v>
      </c>
      <c r="E32" s="49">
        <v>528.4680000000001</v>
      </c>
      <c r="F32" s="39">
        <f t="shared" si="3"/>
        <v>1255.6660000000002</v>
      </c>
      <c r="G32" s="43">
        <f t="shared" si="5"/>
        <v>3.8501906707317826</v>
      </c>
      <c r="H32" s="34">
        <v>15163.008999999998</v>
      </c>
      <c r="I32" s="18">
        <f t="shared" si="4"/>
        <v>2.776060083315998</v>
      </c>
    </row>
    <row r="33" spans="1:9" ht="12" customHeight="1">
      <c r="A33" s="19" t="s">
        <v>16</v>
      </c>
      <c r="B33" s="21">
        <v>27573.165891</v>
      </c>
      <c r="C33" s="21">
        <v>1926.1376919999998</v>
      </c>
      <c r="D33" s="46">
        <v>767.0699999999986</v>
      </c>
      <c r="E33" s="46">
        <v>2346.712557000001</v>
      </c>
      <c r="F33" s="21">
        <f>SUM(F26:F32)</f>
        <v>32613.086140000003</v>
      </c>
      <c r="G33" s="20">
        <f>SUM(G26:G32)</f>
        <v>100</v>
      </c>
      <c r="H33" s="31">
        <v>546206.0814579999</v>
      </c>
      <c r="I33" s="21">
        <f>SUM(I26:I32)</f>
        <v>100</v>
      </c>
    </row>
    <row r="34" spans="4:5" ht="10.5" customHeight="1">
      <c r="D34" s="47"/>
      <c r="E34" s="47"/>
    </row>
    <row r="35" spans="1:5" ht="12" customHeight="1">
      <c r="A35" s="4" t="s">
        <v>18</v>
      </c>
      <c r="D35" s="47"/>
      <c r="E35" s="47"/>
    </row>
    <row r="36" spans="1:9" ht="12" customHeight="1">
      <c r="A36" s="5"/>
      <c r="B36" s="6" t="s">
        <v>1</v>
      </c>
      <c r="C36" s="6" t="s">
        <v>2</v>
      </c>
      <c r="D36" s="6" t="s">
        <v>3</v>
      </c>
      <c r="E36" s="6" t="s">
        <v>22</v>
      </c>
      <c r="F36" s="7" t="s">
        <v>4</v>
      </c>
      <c r="G36" s="8" t="s">
        <v>5</v>
      </c>
      <c r="H36" s="7" t="s">
        <v>6</v>
      </c>
      <c r="I36" s="6" t="s">
        <v>6</v>
      </c>
    </row>
    <row r="37" spans="1:9" ht="12" customHeight="1">
      <c r="A37" s="9"/>
      <c r="B37" s="10"/>
      <c r="C37" s="10"/>
      <c r="D37" s="10"/>
      <c r="E37" s="11"/>
      <c r="F37" s="11" t="str">
        <f>F12</f>
        <v>sparande kv. 1-4</v>
      </c>
      <c r="G37" s="12" t="s">
        <v>7</v>
      </c>
      <c r="H37" s="50">
        <v>38352</v>
      </c>
      <c r="I37" s="10" t="s">
        <v>8</v>
      </c>
    </row>
    <row r="38" spans="1:9" ht="12" customHeight="1">
      <c r="A38" s="13" t="s">
        <v>9</v>
      </c>
      <c r="B38" s="30">
        <v>-233.57</v>
      </c>
      <c r="C38" s="30">
        <v>-206.7</v>
      </c>
      <c r="D38" s="37">
        <v>-342.96</v>
      </c>
      <c r="E38" s="48">
        <v>-700.1890000000001</v>
      </c>
      <c r="F38" s="36">
        <f aca="true" t="shared" si="6" ref="F38:F44">SUM(B38:E38)</f>
        <v>-1483.419</v>
      </c>
      <c r="G38" s="14">
        <f>F38/$F$45*100</f>
        <v>-16.222053158092788</v>
      </c>
      <c r="H38" s="35">
        <v>41162.235</v>
      </c>
      <c r="I38" s="15">
        <f aca="true" t="shared" si="7" ref="I38:I44">H38/$H$45*100</f>
        <v>26.921977497627537</v>
      </c>
    </row>
    <row r="39" spans="1:9" ht="12" customHeight="1">
      <c r="A39" s="16" t="s">
        <v>10</v>
      </c>
      <c r="B39" s="30">
        <v>93.57</v>
      </c>
      <c r="C39" s="30">
        <v>115.08</v>
      </c>
      <c r="D39" s="37">
        <v>103.49</v>
      </c>
      <c r="E39" s="48">
        <v>180.49900000000002</v>
      </c>
      <c r="F39" s="36">
        <f t="shared" si="6"/>
        <v>492.639</v>
      </c>
      <c r="G39" s="14">
        <f aca="true" t="shared" si="8" ref="G39:G44">F39/$F$45*100</f>
        <v>5.387295191547143</v>
      </c>
      <c r="H39" s="35">
        <v>4381.435</v>
      </c>
      <c r="I39" s="15">
        <f t="shared" si="7"/>
        <v>2.865658156738032</v>
      </c>
    </row>
    <row r="40" spans="1:9" ht="12" customHeight="1">
      <c r="A40" s="16" t="s">
        <v>11</v>
      </c>
      <c r="B40" s="30">
        <v>1587.96</v>
      </c>
      <c r="C40" s="30">
        <v>3580.64</v>
      </c>
      <c r="D40" s="37">
        <v>1047.64</v>
      </c>
      <c r="E40" s="48">
        <v>947.2879999999998</v>
      </c>
      <c r="F40" s="36">
        <f t="shared" si="6"/>
        <v>7163.528</v>
      </c>
      <c r="G40" s="14">
        <f t="shared" si="8"/>
        <v>78.3373625492771</v>
      </c>
      <c r="H40" s="35">
        <v>70596.875</v>
      </c>
      <c r="I40" s="15">
        <f t="shared" si="7"/>
        <v>46.17357342604997</v>
      </c>
    </row>
    <row r="41" spans="1:9" ht="12" customHeight="1">
      <c r="A41" s="16" t="s">
        <v>12</v>
      </c>
      <c r="B41" s="37">
        <v>3454.32</v>
      </c>
      <c r="C41" s="30">
        <v>9.78</v>
      </c>
      <c r="D41" s="37">
        <v>18.63</v>
      </c>
      <c r="E41" s="48">
        <v>357.715</v>
      </c>
      <c r="F41" s="36">
        <f t="shared" si="6"/>
        <v>3840.4450000000006</v>
      </c>
      <c r="G41" s="14">
        <f t="shared" si="8"/>
        <v>41.99750909266476</v>
      </c>
      <c r="H41" s="35">
        <v>19443.667</v>
      </c>
      <c r="I41" s="15">
        <f t="shared" si="7"/>
        <v>12.717044286962627</v>
      </c>
    </row>
    <row r="42" spans="1:9" ht="12" customHeight="1">
      <c r="A42" s="16" t="s">
        <v>13</v>
      </c>
      <c r="B42" s="30">
        <v>23.67</v>
      </c>
      <c r="C42" s="30">
        <v>-47.98</v>
      </c>
      <c r="D42" s="37">
        <v>-86.37</v>
      </c>
      <c r="E42" s="48">
        <v>-74.163</v>
      </c>
      <c r="F42" s="36">
        <f t="shared" si="6"/>
        <v>-184.84300000000002</v>
      </c>
      <c r="G42" s="14">
        <f t="shared" si="8"/>
        <v>-2.0213661628315025</v>
      </c>
      <c r="H42" s="35">
        <v>6183.876</v>
      </c>
      <c r="I42" s="15">
        <f t="shared" si="7"/>
        <v>4.04453670992644</v>
      </c>
    </row>
    <row r="43" spans="1:9" ht="12" customHeight="1">
      <c r="A43" s="16" t="s">
        <v>14</v>
      </c>
      <c r="B43" s="30">
        <v>50.7</v>
      </c>
      <c r="C43" s="30">
        <v>-162.55</v>
      </c>
      <c r="D43" s="37">
        <v>-93.73000000000025</v>
      </c>
      <c r="E43" s="48">
        <v>-224.9659999999999</v>
      </c>
      <c r="F43" s="36">
        <f t="shared" si="6"/>
        <v>-430.54600000000016</v>
      </c>
      <c r="G43" s="14">
        <f t="shared" si="8"/>
        <v>-4.708271971037325</v>
      </c>
      <c r="H43" s="35">
        <v>9743.278000000006</v>
      </c>
      <c r="I43" s="15">
        <f t="shared" si="7"/>
        <v>6.3725478237304065</v>
      </c>
    </row>
    <row r="44" spans="1:9" ht="12" customHeight="1">
      <c r="A44" s="17" t="s">
        <v>15</v>
      </c>
      <c r="B44" s="38">
        <v>-127.83</v>
      </c>
      <c r="C44" s="38">
        <v>29.74</v>
      </c>
      <c r="D44" s="45">
        <v>-87.97</v>
      </c>
      <c r="E44" s="49">
        <v>-67.28500000000005</v>
      </c>
      <c r="F44" s="39">
        <f t="shared" si="6"/>
        <v>-253.34500000000006</v>
      </c>
      <c r="G44" s="43">
        <f t="shared" si="8"/>
        <v>-2.7704755415273885</v>
      </c>
      <c r="H44" s="34">
        <v>1383.179</v>
      </c>
      <c r="I44" s="18">
        <f t="shared" si="7"/>
        <v>0.9046620989650089</v>
      </c>
    </row>
    <row r="45" spans="1:9" ht="12" customHeight="1">
      <c r="A45" s="19" t="s">
        <v>16</v>
      </c>
      <c r="B45" s="21">
        <v>4848.82</v>
      </c>
      <c r="C45" s="21">
        <v>3318.01</v>
      </c>
      <c r="D45" s="46">
        <v>558.73</v>
      </c>
      <c r="E45" s="46">
        <v>418.8989999999998</v>
      </c>
      <c r="F45" s="21">
        <f>SUM(F38:F44)</f>
        <v>9144.459</v>
      </c>
      <c r="G45" s="44">
        <f>SUM(G38:G44)</f>
        <v>100.00000000000001</v>
      </c>
      <c r="H45" s="31">
        <v>152894.54499999998</v>
      </c>
      <c r="I45" s="21">
        <f>SUM(I38:I44)</f>
        <v>100.00000000000001</v>
      </c>
    </row>
    <row r="46" spans="4:5" ht="10.5" customHeight="1">
      <c r="D46" s="47"/>
      <c r="E46" s="47"/>
    </row>
    <row r="47" spans="1:5" ht="12" customHeight="1">
      <c r="A47" s="4" t="s">
        <v>19</v>
      </c>
      <c r="D47" s="47"/>
      <c r="E47" s="47"/>
    </row>
    <row r="48" spans="1:9" ht="12" customHeight="1">
      <c r="A48" s="5"/>
      <c r="B48" s="6" t="s">
        <v>1</v>
      </c>
      <c r="C48" s="6" t="s">
        <v>2</v>
      </c>
      <c r="D48" s="6" t="s">
        <v>3</v>
      </c>
      <c r="E48" s="6" t="s">
        <v>22</v>
      </c>
      <c r="F48" s="7" t="s">
        <v>4</v>
      </c>
      <c r="G48" s="8" t="s">
        <v>5</v>
      </c>
      <c r="H48" s="7" t="s">
        <v>6</v>
      </c>
      <c r="I48" s="6" t="s">
        <v>6</v>
      </c>
    </row>
    <row r="49" spans="1:9" ht="12" customHeight="1">
      <c r="A49" s="9"/>
      <c r="B49" s="10"/>
      <c r="C49" s="10"/>
      <c r="D49" s="10"/>
      <c r="E49" s="11"/>
      <c r="F49" s="11" t="str">
        <f>F12</f>
        <v>sparande kv. 1-4</v>
      </c>
      <c r="G49" s="12" t="s">
        <v>7</v>
      </c>
      <c r="H49" s="50">
        <v>38352</v>
      </c>
      <c r="I49" s="10" t="s">
        <v>8</v>
      </c>
    </row>
    <row r="50" spans="1:9" ht="12" customHeight="1">
      <c r="A50" s="13" t="s">
        <v>9</v>
      </c>
      <c r="B50" s="30">
        <v>722.68</v>
      </c>
      <c r="C50" s="30">
        <v>96.89999999999986</v>
      </c>
      <c r="D50" s="37">
        <v>698.92</v>
      </c>
      <c r="E50" s="48">
        <v>1370.085</v>
      </c>
      <c r="F50" s="36">
        <f aca="true" t="shared" si="9" ref="F50:F56">SUM(B50:E50)</f>
        <v>2888.585</v>
      </c>
      <c r="G50" s="25">
        <f aca="true" t="shared" si="10" ref="G50:G56">F50/$F$57*100</f>
        <v>41.04214862717094</v>
      </c>
      <c r="H50" s="35">
        <v>48260.252</v>
      </c>
      <c r="I50" s="15">
        <f aca="true" t="shared" si="11" ref="I50:I56">H50/$H$57*100</f>
        <v>45.14536366365005</v>
      </c>
    </row>
    <row r="51" spans="1:9" ht="12" customHeight="1">
      <c r="A51" s="16" t="s">
        <v>10</v>
      </c>
      <c r="B51" s="30">
        <v>28.1</v>
      </c>
      <c r="C51" s="30">
        <v>59.41</v>
      </c>
      <c r="D51" s="37">
        <v>79.57</v>
      </c>
      <c r="E51" s="48">
        <v>195.647</v>
      </c>
      <c r="F51" s="36">
        <f t="shared" si="9"/>
        <v>362.727</v>
      </c>
      <c r="G51" s="26">
        <f t="shared" si="10"/>
        <v>5.153767483071411</v>
      </c>
      <c r="H51" s="35">
        <v>1943.53</v>
      </c>
      <c r="I51" s="15">
        <f t="shared" si="11"/>
        <v>1.8180876602387774</v>
      </c>
    </row>
    <row r="52" spans="1:9" ht="12" customHeight="1">
      <c r="A52" s="16" t="s">
        <v>11</v>
      </c>
      <c r="B52" s="30">
        <v>-195.55</v>
      </c>
      <c r="C52" s="30">
        <v>624.66</v>
      </c>
      <c r="D52" s="37">
        <v>293.54</v>
      </c>
      <c r="E52" s="48">
        <v>76.86599999999999</v>
      </c>
      <c r="F52" s="36">
        <f t="shared" si="9"/>
        <v>799.516</v>
      </c>
      <c r="G52" s="26">
        <f t="shared" si="10"/>
        <v>11.359836910390795</v>
      </c>
      <c r="H52" s="35">
        <v>23543.501</v>
      </c>
      <c r="I52" s="15">
        <f t="shared" si="11"/>
        <v>22.023919696078433</v>
      </c>
    </row>
    <row r="53" spans="1:9" ht="12" customHeight="1">
      <c r="A53" s="16" t="s">
        <v>12</v>
      </c>
      <c r="B53" s="37">
        <v>324.89</v>
      </c>
      <c r="C53" s="30">
        <v>71.55</v>
      </c>
      <c r="D53" s="37">
        <v>41.5</v>
      </c>
      <c r="E53" s="48">
        <v>120.191</v>
      </c>
      <c r="F53" s="36">
        <f t="shared" si="9"/>
        <v>558.131</v>
      </c>
      <c r="G53" s="26">
        <f t="shared" si="10"/>
        <v>7.9301441555057375</v>
      </c>
      <c r="H53" s="35">
        <v>2333.821</v>
      </c>
      <c r="I53" s="15">
        <f t="shared" si="11"/>
        <v>2.1831878907483415</v>
      </c>
    </row>
    <row r="54" spans="1:9" ht="12" customHeight="1">
      <c r="A54" s="16" t="s">
        <v>13</v>
      </c>
      <c r="B54" s="30">
        <v>50.54</v>
      </c>
      <c r="C54" s="30">
        <v>265.41</v>
      </c>
      <c r="D54" s="37">
        <v>107</v>
      </c>
      <c r="E54" s="48">
        <v>353.558</v>
      </c>
      <c r="F54" s="36">
        <f t="shared" si="9"/>
        <v>776.508</v>
      </c>
      <c r="G54" s="26">
        <f t="shared" si="10"/>
        <v>11.032930222301664</v>
      </c>
      <c r="H54" s="35">
        <v>11627.388</v>
      </c>
      <c r="I54" s="15">
        <f t="shared" si="11"/>
        <v>10.876915017318199</v>
      </c>
    </row>
    <row r="55" spans="1:9" ht="12" customHeight="1">
      <c r="A55" s="16" t="s">
        <v>14</v>
      </c>
      <c r="B55" s="30">
        <v>518.26</v>
      </c>
      <c r="C55" s="30">
        <v>519.16</v>
      </c>
      <c r="D55" s="37">
        <v>147.53</v>
      </c>
      <c r="E55" s="48">
        <v>613.7339999999999</v>
      </c>
      <c r="F55" s="36">
        <f t="shared" si="9"/>
        <v>1798.684</v>
      </c>
      <c r="G55" s="26">
        <f t="shared" si="10"/>
        <v>25.55640774334642</v>
      </c>
      <c r="H55" s="35">
        <v>13696.814999999999</v>
      </c>
      <c r="I55" s="15">
        <f t="shared" si="11"/>
        <v>12.812773837333816</v>
      </c>
    </row>
    <row r="56" spans="1:9" ht="12" customHeight="1">
      <c r="A56" s="17" t="s">
        <v>15</v>
      </c>
      <c r="B56" s="38">
        <v>-223.08</v>
      </c>
      <c r="C56" s="38">
        <v>-170.03</v>
      </c>
      <c r="D56" s="45">
        <v>361.65</v>
      </c>
      <c r="E56" s="49">
        <v>-114.59699999999998</v>
      </c>
      <c r="F56" s="39">
        <f t="shared" si="9"/>
        <v>-146.05700000000002</v>
      </c>
      <c r="G56" s="27">
        <f t="shared" si="10"/>
        <v>-2.0752351417869668</v>
      </c>
      <c r="H56" s="34">
        <v>5494.379</v>
      </c>
      <c r="I56" s="18">
        <f t="shared" si="11"/>
        <v>5.1397522346323825</v>
      </c>
    </row>
    <row r="57" spans="1:9" ht="12" customHeight="1">
      <c r="A57" s="19" t="s">
        <v>16</v>
      </c>
      <c r="B57" s="21">
        <v>1225.84</v>
      </c>
      <c r="C57" s="21">
        <v>1467.06</v>
      </c>
      <c r="D57" s="46">
        <v>1729.71</v>
      </c>
      <c r="E57" s="46">
        <v>2615.4839999999995</v>
      </c>
      <c r="F57" s="21">
        <f>SUM(F50:F56)</f>
        <v>7038.094</v>
      </c>
      <c r="G57" s="28">
        <f>SUM(G50:G56)</f>
        <v>100.00000000000001</v>
      </c>
      <c r="H57" s="31">
        <v>106899.686</v>
      </c>
      <c r="I57" s="21">
        <f>SUM(I50:I56)</f>
        <v>100</v>
      </c>
    </row>
    <row r="58" spans="4:5" ht="10.5" customHeight="1">
      <c r="D58" s="47"/>
      <c r="E58" s="47"/>
    </row>
    <row r="59" spans="1:5" ht="12" customHeight="1">
      <c r="A59" s="4" t="s">
        <v>20</v>
      </c>
      <c r="D59" s="47"/>
      <c r="E59" s="47"/>
    </row>
    <row r="60" spans="1:9" ht="12" customHeight="1">
      <c r="A60" s="5"/>
      <c r="B60" s="6" t="s">
        <v>1</v>
      </c>
      <c r="C60" s="6" t="s">
        <v>2</v>
      </c>
      <c r="D60" s="6" t="s">
        <v>3</v>
      </c>
      <c r="E60" s="6" t="s">
        <v>22</v>
      </c>
      <c r="F60" s="7" t="s">
        <v>4</v>
      </c>
      <c r="G60" s="8" t="s">
        <v>5</v>
      </c>
      <c r="H60" s="7" t="s">
        <v>6</v>
      </c>
      <c r="I60" s="6" t="s">
        <v>6</v>
      </c>
    </row>
    <row r="61" spans="1:9" ht="12" customHeight="1">
      <c r="A61" s="9"/>
      <c r="B61" s="29"/>
      <c r="C61" s="29"/>
      <c r="D61" s="10"/>
      <c r="E61" s="11"/>
      <c r="F61" s="11" t="str">
        <f>F12</f>
        <v>sparande kv. 1-4</v>
      </c>
      <c r="G61" s="12" t="s">
        <v>7</v>
      </c>
      <c r="H61" s="50">
        <v>38352</v>
      </c>
      <c r="I61" s="10" t="s">
        <v>8</v>
      </c>
    </row>
    <row r="62" spans="1:9" ht="12" customHeight="1">
      <c r="A62" s="13" t="s">
        <v>9</v>
      </c>
      <c r="B62" s="40">
        <v>2208.7</v>
      </c>
      <c r="C62" s="40">
        <v>3265.06</v>
      </c>
      <c r="D62" s="37">
        <v>3851.6</v>
      </c>
      <c r="E62" s="48">
        <v>3737.256000000001</v>
      </c>
      <c r="F62" s="36">
        <f aca="true" t="shared" si="12" ref="F62:F68">SUM(B62:E62)</f>
        <v>13062.616000000002</v>
      </c>
      <c r="G62" s="25">
        <f aca="true" t="shared" si="13" ref="G62:G68">F62/$F$69*100</f>
        <v>76.89745923043296</v>
      </c>
      <c r="H62" s="32">
        <v>102234.721</v>
      </c>
      <c r="I62" s="15">
        <f aca="true" t="shared" si="14" ref="I62:I68">H62/$H$69*100</f>
        <v>60.7388949661616</v>
      </c>
    </row>
    <row r="63" spans="1:9" ht="12" customHeight="1">
      <c r="A63" s="16" t="s">
        <v>10</v>
      </c>
      <c r="B63" s="41">
        <v>-32.93</v>
      </c>
      <c r="C63" s="41">
        <v>44.83</v>
      </c>
      <c r="D63" s="37">
        <v>21.64</v>
      </c>
      <c r="E63" s="48">
        <v>33.604</v>
      </c>
      <c r="F63" s="36">
        <f t="shared" si="12"/>
        <v>67.144</v>
      </c>
      <c r="G63" s="26">
        <f t="shared" si="13"/>
        <v>0.39526561927321374</v>
      </c>
      <c r="H63" s="33">
        <v>758.447</v>
      </c>
      <c r="I63" s="15">
        <f t="shared" si="14"/>
        <v>0.4506026154304306</v>
      </c>
    </row>
    <row r="64" spans="1:9" ht="12" customHeight="1">
      <c r="A64" s="16" t="s">
        <v>11</v>
      </c>
      <c r="B64" s="41">
        <v>-1327.13</v>
      </c>
      <c r="C64" s="41">
        <v>1107.53</v>
      </c>
      <c r="D64" s="37">
        <v>-55.16000000000008</v>
      </c>
      <c r="E64" s="48">
        <v>-343.99599999999987</v>
      </c>
      <c r="F64" s="36">
        <f t="shared" si="12"/>
        <v>-618.7560000000001</v>
      </c>
      <c r="G64" s="26">
        <f t="shared" si="13"/>
        <v>-3.6425142011053353</v>
      </c>
      <c r="H64" s="33">
        <v>16073.489</v>
      </c>
      <c r="I64" s="15">
        <f t="shared" si="14"/>
        <v>9.549455904621228</v>
      </c>
    </row>
    <row r="65" spans="1:9" ht="12" customHeight="1">
      <c r="A65" s="16" t="s">
        <v>12</v>
      </c>
      <c r="B65" s="42">
        <v>167.28</v>
      </c>
      <c r="C65" s="41">
        <v>27.86</v>
      </c>
      <c r="D65" s="37">
        <v>80.51</v>
      </c>
      <c r="E65" s="48">
        <v>57.86200000000001</v>
      </c>
      <c r="F65" s="36">
        <f t="shared" si="12"/>
        <v>333.512</v>
      </c>
      <c r="G65" s="26">
        <f t="shared" si="13"/>
        <v>1.9633299656715124</v>
      </c>
      <c r="H65" s="33">
        <v>914.715</v>
      </c>
      <c r="I65" s="15">
        <f t="shared" si="14"/>
        <v>0.543443340633487</v>
      </c>
    </row>
    <row r="66" spans="1:9" ht="12" customHeight="1">
      <c r="A66" s="16" t="s">
        <v>13</v>
      </c>
      <c r="B66" s="41">
        <v>855.68</v>
      </c>
      <c r="C66" s="41">
        <v>598.9</v>
      </c>
      <c r="D66" s="37">
        <v>412.91</v>
      </c>
      <c r="E66" s="48">
        <v>-534.18</v>
      </c>
      <c r="F66" s="36">
        <f t="shared" si="12"/>
        <v>1333.31</v>
      </c>
      <c r="G66" s="26">
        <f t="shared" si="13"/>
        <v>7.848975378785424</v>
      </c>
      <c r="H66" s="33">
        <v>10092.082</v>
      </c>
      <c r="I66" s="15">
        <f t="shared" si="14"/>
        <v>5.995829035302889</v>
      </c>
    </row>
    <row r="67" spans="1:9" ht="12" customHeight="1">
      <c r="A67" s="16" t="s">
        <v>14</v>
      </c>
      <c r="B67" s="30">
        <v>1065.17</v>
      </c>
      <c r="C67" s="30">
        <v>2487.33</v>
      </c>
      <c r="D67" s="37">
        <v>866.0500000000006</v>
      </c>
      <c r="E67" s="48">
        <v>-722.9450000000015</v>
      </c>
      <c r="F67" s="36">
        <f t="shared" si="12"/>
        <v>3695.6049999999996</v>
      </c>
      <c r="G67" s="26">
        <f t="shared" si="13"/>
        <v>21.755415210803417</v>
      </c>
      <c r="H67" s="33">
        <v>33496.657</v>
      </c>
      <c r="I67" s="15">
        <f t="shared" si="14"/>
        <v>19.90077256865152</v>
      </c>
    </row>
    <row r="68" spans="1:9" ht="12" customHeight="1">
      <c r="A68" s="17" t="s">
        <v>15</v>
      </c>
      <c r="B68" s="38">
        <v>184.58</v>
      </c>
      <c r="C68" s="38">
        <v>-4.169999999999959</v>
      </c>
      <c r="D68" s="45">
        <v>-397.35</v>
      </c>
      <c r="E68" s="49">
        <v>-669.4330000000002</v>
      </c>
      <c r="F68" s="39">
        <f t="shared" si="12"/>
        <v>-886.3730000000002</v>
      </c>
      <c r="G68" s="27">
        <f t="shared" si="13"/>
        <v>-5.217931203861198</v>
      </c>
      <c r="H68" s="34">
        <v>4748.263999999999</v>
      </c>
      <c r="I68" s="18">
        <f t="shared" si="14"/>
        <v>2.8210015691988466</v>
      </c>
    </row>
    <row r="69" spans="1:9" ht="12" customHeight="1">
      <c r="A69" s="19" t="s">
        <v>16</v>
      </c>
      <c r="B69" s="21">
        <v>3121.35</v>
      </c>
      <c r="C69" s="21">
        <v>7527.34</v>
      </c>
      <c r="D69" s="46">
        <v>4780.2</v>
      </c>
      <c r="E69" s="46">
        <v>1558.1679999999994</v>
      </c>
      <c r="F69" s="21">
        <f>SUM(F62:F68)</f>
        <v>16987.058000000005</v>
      </c>
      <c r="G69" s="28">
        <f>SUM(G62:G68)</f>
        <v>100</v>
      </c>
      <c r="H69" s="31">
        <v>168318.375</v>
      </c>
      <c r="I69" s="21">
        <f>SUM(I62:I68)</f>
        <v>100</v>
      </c>
    </row>
    <row r="70" spans="1:9" ht="12" customHeight="1">
      <c r="A70" s="54"/>
      <c r="B70" s="52"/>
      <c r="C70" s="52"/>
      <c r="D70" s="53"/>
      <c r="E70" s="53"/>
      <c r="F70" s="52"/>
      <c r="G70" s="52"/>
      <c r="H70" s="52"/>
      <c r="I70" s="52"/>
    </row>
    <row r="71" spans="1:5" ht="12" customHeight="1">
      <c r="A71" s="4" t="s">
        <v>26</v>
      </c>
      <c r="D71" s="47"/>
      <c r="E71" s="47"/>
    </row>
    <row r="72" spans="1:9" ht="12" customHeight="1">
      <c r="A72" s="5"/>
      <c r="B72" s="6" t="s">
        <v>1</v>
      </c>
      <c r="C72" s="6" t="s">
        <v>2</v>
      </c>
      <c r="D72" s="6" t="s">
        <v>3</v>
      </c>
      <c r="E72" s="6" t="s">
        <v>22</v>
      </c>
      <c r="F72" s="7" t="s">
        <v>4</v>
      </c>
      <c r="G72" s="8" t="s">
        <v>5</v>
      </c>
      <c r="H72" s="7" t="s">
        <v>6</v>
      </c>
      <c r="I72" s="6" t="s">
        <v>6</v>
      </c>
    </row>
    <row r="73" spans="1:9" ht="12" customHeight="1">
      <c r="A73" s="9"/>
      <c r="B73" s="29"/>
      <c r="C73" s="29"/>
      <c r="D73" s="10"/>
      <c r="E73" s="11"/>
      <c r="F73" s="11" t="str">
        <f>F12</f>
        <v>sparande kv. 1-4</v>
      </c>
      <c r="G73" s="12" t="s">
        <v>7</v>
      </c>
      <c r="H73" s="50">
        <v>38352</v>
      </c>
      <c r="I73" s="10" t="s">
        <v>8</v>
      </c>
    </row>
    <row r="74" spans="1:9" ht="12" customHeight="1">
      <c r="A74" s="13" t="s">
        <v>9</v>
      </c>
      <c r="B74" s="40">
        <v>813.57</v>
      </c>
      <c r="C74" s="40">
        <v>677.48</v>
      </c>
      <c r="D74" s="37">
        <v>530.13</v>
      </c>
      <c r="E74" s="48">
        <v>1231.88</v>
      </c>
      <c r="F74" s="36">
        <f aca="true" t="shared" si="15" ref="F74:F80">SUM(B74:E74)</f>
        <v>3253.0600000000004</v>
      </c>
      <c r="G74" s="25">
        <f aca="true" t="shared" si="16" ref="G74:G80">F74/$F$81*100</f>
        <v>35.9815947527348</v>
      </c>
      <c r="H74" s="32">
        <v>4642.13</v>
      </c>
      <c r="I74" s="15">
        <f aca="true" t="shared" si="17" ref="I74:I80">H74/$H$81*100</f>
        <v>32.506479055896</v>
      </c>
    </row>
    <row r="75" spans="1:9" ht="12" customHeight="1">
      <c r="A75" s="16" t="s">
        <v>10</v>
      </c>
      <c r="B75" s="41">
        <v>12.49</v>
      </c>
      <c r="C75" s="41">
        <v>8.66</v>
      </c>
      <c r="D75" s="37">
        <v>10.09</v>
      </c>
      <c r="E75" s="48">
        <v>109.48</v>
      </c>
      <c r="F75" s="36">
        <f t="shared" si="15"/>
        <v>140.72</v>
      </c>
      <c r="G75" s="26">
        <f t="shared" si="16"/>
        <v>1.556482208629672</v>
      </c>
      <c r="H75" s="33">
        <v>177.25</v>
      </c>
      <c r="I75" s="15">
        <f t="shared" si="17"/>
        <v>1.241191740140316</v>
      </c>
    </row>
    <row r="76" spans="1:9" ht="12" customHeight="1">
      <c r="A76" s="16" t="s">
        <v>11</v>
      </c>
      <c r="B76" s="41">
        <v>971.86</v>
      </c>
      <c r="C76" s="41">
        <v>769.88</v>
      </c>
      <c r="D76" s="37">
        <v>434.8</v>
      </c>
      <c r="E76" s="48">
        <v>314.66</v>
      </c>
      <c r="F76" s="36">
        <f t="shared" si="15"/>
        <v>2491.2</v>
      </c>
      <c r="G76" s="26">
        <f t="shared" si="16"/>
        <v>27.554778838389982</v>
      </c>
      <c r="H76" s="33">
        <v>4668.95</v>
      </c>
      <c r="I76" s="15">
        <f t="shared" si="17"/>
        <v>32.694285896350515</v>
      </c>
    </row>
    <row r="77" spans="1:9" ht="12" customHeight="1">
      <c r="A77" s="16" t="s">
        <v>12</v>
      </c>
      <c r="B77" s="42">
        <v>1.4</v>
      </c>
      <c r="C77" s="41">
        <v>0</v>
      </c>
      <c r="D77" s="37">
        <v>0</v>
      </c>
      <c r="E77" s="48">
        <v>0</v>
      </c>
      <c r="F77" s="36">
        <f t="shared" si="15"/>
        <v>1.4</v>
      </c>
      <c r="G77" s="26">
        <f t="shared" si="16"/>
        <v>0.015485183997168424</v>
      </c>
      <c r="H77" s="33">
        <v>0</v>
      </c>
      <c r="I77" s="15">
        <f t="shared" si="17"/>
        <v>0</v>
      </c>
    </row>
    <row r="78" spans="1:9" ht="12" customHeight="1">
      <c r="A78" s="16" t="s">
        <v>13</v>
      </c>
      <c r="B78" s="41">
        <v>50.8</v>
      </c>
      <c r="C78" s="41">
        <v>37.92</v>
      </c>
      <c r="D78" s="37">
        <v>28.83</v>
      </c>
      <c r="E78" s="48">
        <v>-176.38</v>
      </c>
      <c r="F78" s="36">
        <f t="shared" si="15"/>
        <v>-58.83</v>
      </c>
      <c r="G78" s="26">
        <f t="shared" si="16"/>
        <v>-0.6507095532524417</v>
      </c>
      <c r="H78" s="33">
        <v>328.56</v>
      </c>
      <c r="I78" s="15">
        <f t="shared" si="17"/>
        <v>2.3007388329506475</v>
      </c>
    </row>
    <row r="79" spans="1:9" ht="12" customHeight="1">
      <c r="A79" s="16" t="s">
        <v>14</v>
      </c>
      <c r="B79" s="30">
        <v>1120.26</v>
      </c>
      <c r="C79" s="30">
        <v>1357.78</v>
      </c>
      <c r="D79" s="37">
        <v>455.19</v>
      </c>
      <c r="E79" s="48">
        <v>261.49</v>
      </c>
      <c r="F79" s="36">
        <f t="shared" si="15"/>
        <v>3194.7200000000003</v>
      </c>
      <c r="G79" s="26">
        <f t="shared" si="16"/>
        <v>35.336305013881365</v>
      </c>
      <c r="H79" s="33">
        <v>4091.35</v>
      </c>
      <c r="I79" s="15">
        <f t="shared" si="17"/>
        <v>28.64964640915702</v>
      </c>
    </row>
    <row r="80" spans="1:9" ht="12" customHeight="1">
      <c r="A80" s="17" t="s">
        <v>15</v>
      </c>
      <c r="B80" s="38">
        <v>4.72</v>
      </c>
      <c r="C80" s="38">
        <v>2.13</v>
      </c>
      <c r="D80" s="45">
        <v>8.27</v>
      </c>
      <c r="E80" s="49">
        <v>3.51</v>
      </c>
      <c r="F80" s="39">
        <f t="shared" si="15"/>
        <v>18.63</v>
      </c>
      <c r="G80" s="27">
        <f t="shared" si="16"/>
        <v>0.20606355561946266</v>
      </c>
      <c r="H80" s="34">
        <v>372.39</v>
      </c>
      <c r="I80" s="18">
        <f t="shared" si="17"/>
        <v>2.6076580655055133</v>
      </c>
    </row>
    <row r="81" spans="1:9" ht="12" customHeight="1">
      <c r="A81" s="19" t="s">
        <v>16</v>
      </c>
      <c r="B81" s="21">
        <v>2975.1</v>
      </c>
      <c r="C81" s="21">
        <v>2853.85</v>
      </c>
      <c r="D81" s="46">
        <v>1467.31</v>
      </c>
      <c r="E81" s="46">
        <v>1744.64</v>
      </c>
      <c r="F81" s="21">
        <f>SUM(F74:F80)</f>
        <v>9040.9</v>
      </c>
      <c r="G81" s="28">
        <f>SUM(G74:G80)</f>
        <v>100.00000000000003</v>
      </c>
      <c r="H81" s="31">
        <v>14280.63</v>
      </c>
      <c r="I81" s="21">
        <f>SUM(I74:I80)</f>
        <v>100.00000000000003</v>
      </c>
    </row>
    <row r="82" spans="4:5" ht="12" customHeight="1">
      <c r="D82" s="47"/>
      <c r="E82" s="47"/>
    </row>
    <row r="83" spans="1:5" ht="12" customHeight="1">
      <c r="A83" s="4" t="s">
        <v>21</v>
      </c>
      <c r="D83" s="47"/>
      <c r="E83" s="47"/>
    </row>
    <row r="84" spans="1:9" ht="12" customHeight="1">
      <c r="A84" s="5"/>
      <c r="B84" s="6" t="s">
        <v>1</v>
      </c>
      <c r="C84" s="6" t="s">
        <v>2</v>
      </c>
      <c r="D84" s="6" t="s">
        <v>3</v>
      </c>
      <c r="E84" s="6" t="s">
        <v>22</v>
      </c>
      <c r="F84" s="7" t="s">
        <v>4</v>
      </c>
      <c r="G84" s="8" t="s">
        <v>5</v>
      </c>
      <c r="H84" s="7" t="s">
        <v>6</v>
      </c>
      <c r="I84" s="6" t="s">
        <v>6</v>
      </c>
    </row>
    <row r="85" spans="1:9" ht="12" customHeight="1">
      <c r="A85" s="9"/>
      <c r="B85" s="29"/>
      <c r="C85" s="29"/>
      <c r="D85" s="10"/>
      <c r="E85" s="11"/>
      <c r="F85" s="11" t="str">
        <f>F12</f>
        <v>sparande kv. 1-4</v>
      </c>
      <c r="G85" s="12" t="s">
        <v>7</v>
      </c>
      <c r="H85" s="50">
        <v>38352</v>
      </c>
      <c r="I85" s="10" t="s">
        <v>8</v>
      </c>
    </row>
    <row r="86" spans="1:9" ht="12" customHeight="1">
      <c r="A86" s="13" t="s">
        <v>9</v>
      </c>
      <c r="B86" s="40">
        <v>-63.07</v>
      </c>
      <c r="C86" s="40">
        <v>121.67</v>
      </c>
      <c r="D86" s="37">
        <v>27.84</v>
      </c>
      <c r="E86" s="37">
        <v>136.73</v>
      </c>
      <c r="F86" s="36">
        <f aca="true" t="shared" si="18" ref="F86:F92">SUM(B86:E86)</f>
        <v>223.17</v>
      </c>
      <c r="G86" s="36">
        <f>F86/$F$93*100</f>
        <v>-24.712643678160923</v>
      </c>
      <c r="H86" s="32">
        <v>2253.62</v>
      </c>
      <c r="I86" s="15">
        <f aca="true" t="shared" si="19" ref="I86:I92">H86/$H$93*100</f>
        <v>17.179430299897927</v>
      </c>
    </row>
    <row r="87" spans="1:9" ht="12" customHeight="1">
      <c r="A87" s="16" t="s">
        <v>10</v>
      </c>
      <c r="B87" s="41">
        <v>2.35</v>
      </c>
      <c r="C87" s="41">
        <v>-2.48</v>
      </c>
      <c r="D87" s="37">
        <v>-1.2</v>
      </c>
      <c r="E87" s="37">
        <v>-1.38</v>
      </c>
      <c r="F87" s="36">
        <f t="shared" si="18"/>
        <v>-2.71</v>
      </c>
      <c r="G87" s="36">
        <f aca="true" t="shared" si="20" ref="G87:G92">F87/$F$93*100</f>
        <v>0.30009080238300895</v>
      </c>
      <c r="H87" s="33">
        <v>21.46</v>
      </c>
      <c r="I87" s="15">
        <f t="shared" si="19"/>
        <v>0.1635903897887885</v>
      </c>
    </row>
    <row r="88" spans="1:9" ht="12" customHeight="1">
      <c r="A88" s="16" t="s">
        <v>11</v>
      </c>
      <c r="B88" s="41">
        <v>-81.39</v>
      </c>
      <c r="C88" s="41">
        <v>270.97</v>
      </c>
      <c r="D88" s="37">
        <v>59.75</v>
      </c>
      <c r="E88" s="37">
        <v>83.52</v>
      </c>
      <c r="F88" s="36">
        <f t="shared" si="18"/>
        <v>332.85</v>
      </c>
      <c r="G88" s="36">
        <f t="shared" si="20"/>
        <v>-36.85801607866588</v>
      </c>
      <c r="H88" s="33">
        <v>2922.48</v>
      </c>
      <c r="I88" s="15">
        <f t="shared" si="19"/>
        <v>22.278175319195647</v>
      </c>
    </row>
    <row r="89" spans="1:9" ht="12" customHeight="1">
      <c r="A89" s="16" t="s">
        <v>12</v>
      </c>
      <c r="B89" s="42">
        <v>1.23</v>
      </c>
      <c r="C89" s="41">
        <v>-0.17</v>
      </c>
      <c r="D89" s="37">
        <v>-0.13</v>
      </c>
      <c r="E89" s="37">
        <v>-0.96</v>
      </c>
      <c r="F89" s="36">
        <f t="shared" si="18"/>
        <v>-0.029999999999999916</v>
      </c>
      <c r="G89" s="36">
        <f t="shared" si="20"/>
        <v>0.0033220384027639275</v>
      </c>
      <c r="H89" s="33">
        <v>3.45</v>
      </c>
      <c r="I89" s="15">
        <f t="shared" si="19"/>
        <v>0.026299480185056866</v>
      </c>
    </row>
    <row r="90" spans="1:9" ht="12" customHeight="1">
      <c r="A90" s="16" t="s">
        <v>13</v>
      </c>
      <c r="B90" s="41">
        <v>344.83</v>
      </c>
      <c r="C90" s="41">
        <v>190.75</v>
      </c>
      <c r="D90" s="37">
        <v>214.86</v>
      </c>
      <c r="E90" s="37">
        <v>179.01</v>
      </c>
      <c r="F90" s="36">
        <f t="shared" si="18"/>
        <v>929.4499999999999</v>
      </c>
      <c r="G90" s="36">
        <f t="shared" si="20"/>
        <v>-102.92228644829802</v>
      </c>
      <c r="H90" s="33">
        <v>2500.4</v>
      </c>
      <c r="I90" s="15">
        <f t="shared" si="19"/>
        <v>19.060643552091648</v>
      </c>
    </row>
    <row r="91" spans="1:9" ht="12" customHeight="1">
      <c r="A91" s="16" t="s">
        <v>14</v>
      </c>
      <c r="B91" s="30">
        <v>-109.14</v>
      </c>
      <c r="C91" s="30">
        <v>-138.14</v>
      </c>
      <c r="D91" s="37">
        <v>-996.03</v>
      </c>
      <c r="E91" s="37">
        <v>-1245.14</v>
      </c>
      <c r="F91" s="36">
        <f t="shared" si="18"/>
        <v>-2488.45</v>
      </c>
      <c r="G91" s="36">
        <f t="shared" si="20"/>
        <v>275.55754877859727</v>
      </c>
      <c r="H91" s="33">
        <v>5233.39</v>
      </c>
      <c r="I91" s="15">
        <f t="shared" si="19"/>
        <v>39.89432945092022</v>
      </c>
    </row>
    <row r="92" spans="1:9" ht="12" customHeight="1">
      <c r="A92" s="17" t="s">
        <v>15</v>
      </c>
      <c r="B92" s="38">
        <v>76.37</v>
      </c>
      <c r="C92" s="38">
        <v>34.53</v>
      </c>
      <c r="D92" s="45">
        <v>0.4</v>
      </c>
      <c r="E92" s="45">
        <v>-8.64</v>
      </c>
      <c r="F92" s="39">
        <f t="shared" si="18"/>
        <v>102.66000000000001</v>
      </c>
      <c r="G92" s="39">
        <f t="shared" si="20"/>
        <v>-11.368015414258192</v>
      </c>
      <c r="H92" s="34">
        <v>183.33</v>
      </c>
      <c r="I92" s="18">
        <f t="shared" si="19"/>
        <v>1.3975315079207176</v>
      </c>
    </row>
    <row r="93" spans="1:9" ht="12" customHeight="1">
      <c r="A93" s="19" t="s">
        <v>16</v>
      </c>
      <c r="B93" s="21">
        <v>171.18</v>
      </c>
      <c r="C93" s="21">
        <v>477.13</v>
      </c>
      <c r="D93" s="46">
        <v>-694.51</v>
      </c>
      <c r="E93" s="46">
        <v>-856.86</v>
      </c>
      <c r="F93" s="21">
        <f>SUM(F86:F92)</f>
        <v>-903.0599999999998</v>
      </c>
      <c r="G93" s="28">
        <f>SUM(G86:G92)</f>
        <v>100.00000000000003</v>
      </c>
      <c r="H93" s="31">
        <v>13118.13</v>
      </c>
      <c r="I93" s="21">
        <f>SUM(I86:I92)</f>
        <v>100</v>
      </c>
    </row>
    <row r="94" ht="12" customHeight="1"/>
    <row r="95" ht="12" customHeight="1">
      <c r="A95" s="1" t="s">
        <v>24</v>
      </c>
    </row>
    <row r="96" ht="12" customHeight="1"/>
    <row r="97" ht="12" customHeight="1"/>
    <row r="98" ht="12" customHeight="1"/>
    <row r="99" ht="12" customHeight="1"/>
  </sheetData>
  <printOptions/>
  <pageMargins left="0.75" right="0.75" top="0.39" bottom="0.53" header="0.3" footer="0.28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2005-02-02T13:03:21Z</cp:lastPrinted>
  <dcterms:created xsi:type="dcterms:W3CDTF">2001-01-11T13:23:45Z</dcterms:created>
  <dcterms:modified xsi:type="dcterms:W3CDTF">2005-02-04T15:23:53Z</dcterms:modified>
  <cp:category/>
  <cp:version/>
  <cp:contentType/>
  <cp:contentStatus/>
</cp:coreProperties>
</file>