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6" sheetId="1" r:id="rId1"/>
  </sheets>
  <definedNames>
    <definedName name="_xlnm.Print_Area" localSheetId="0">'2006'!$A$1:$I$95</definedName>
    <definedName name="_xlnm.Print_Titles" localSheetId="0">'2006'!$1:$8</definedName>
  </definedNames>
  <calcPr fullCalcOnLoad="1"/>
</workbook>
</file>

<file path=xl/sharedStrings.xml><?xml version="1.0" encoding="utf-8"?>
<sst xmlns="http://schemas.openxmlformats.org/spreadsheetml/2006/main" count="139" uniqueCount="31">
  <si>
    <t>Alla fondtyper</t>
  </si>
  <si>
    <t>Kvartal 1</t>
  </si>
  <si>
    <t>Kvartal 2</t>
  </si>
  <si>
    <t>Kvartal 3</t>
  </si>
  <si>
    <t>Summa netto-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</si>
  <si>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</si>
  <si>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</si>
  <si>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</si>
  <si>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</si>
  <si>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</si>
  <si>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</si>
  <si>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</si>
  <si>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PPM</t>
  </si>
  <si>
    <t>Hushållens ideella org.</t>
  </si>
  <si>
    <t>Svenska företag</t>
  </si>
  <si>
    <t>Övriga</t>
  </si>
  <si>
    <t>TOTALT</t>
  </si>
  <si>
    <t>Aktiefonder</t>
  </si>
  <si>
    <t>Blandfonder</t>
  </si>
  <si>
    <t>Långa räntefonder</t>
  </si>
  <si>
    <t>Korta räntefonder</t>
  </si>
  <si>
    <t>Övriga fonder</t>
  </si>
  <si>
    <t>Kvartal 4</t>
  </si>
  <si>
    <t>Fondförmögenhet*</t>
  </si>
  <si>
    <t>* Summa fondförmögenhet för "Alla fondtyper" är justerad för fond-i-fonders placeringar i egna fonder.</t>
  </si>
  <si>
    <t>Fond-i-fonder</t>
  </si>
  <si>
    <t>sparande kv. 1-4</t>
  </si>
  <si>
    <t>Nettosparande i fonder samt fondförmögenhet efter kategorier 2006 (MSEK)</t>
  </si>
  <si>
    <t xml:space="preserve">Observera att från och med 2006 ingår inte återinvesterade utdelningar i nettosparandet. </t>
  </si>
  <si>
    <t>Kategorin PPM innehåller från och med 2006 samtliga fonder i PPM-systemet.</t>
  </si>
  <si>
    <t>Statistiken blir därför inte fullt jämförbar bakåt i tiden.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</si>
</sst>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yy/mm/dd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1" fontId="5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4" fontId="5" fillId="2" borderId="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5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8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25.7109375" style="1" customWidth="1"/>
    <col min="2" max="5" width="12.7109375" style="1" customWidth="1"/>
    <col min="6" max="6" width="16.7109375" style="1" customWidth="1"/>
    <col min="7" max="7" width="14.57421875" style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51" t="s">
        <v>27</v>
      </c>
      <c r="B7" s="2"/>
      <c r="D7" s="3"/>
      <c r="E7" s="3"/>
    </row>
    <row r="8" ht="10.5" customHeight="1"/>
    <row r="9" ht="10.5" customHeight="1"/>
    <row r="10" ht="12" customHeight="1">
      <c r="A10" s="3" t="s">
        <v>0</v>
      </c>
    </row>
    <row r="11" spans="1:9" ht="12" customHeight="1">
      <c r="A11" s="4"/>
      <c r="B11" s="5" t="s">
        <v>1</v>
      </c>
      <c r="C11" s="5" t="s">
        <v>2</v>
      </c>
      <c r="D11" s="5" t="s">
        <v>3</v>
      </c>
      <c r="E11" s="5" t="s">
        <v>22</v>
      </c>
      <c r="F11" s="6" t="s">
        <v>4</v>
      </c>
      <c r="G11" s="7" t="s">
        <v>5</v>
      </c>
      <c r="H11" s="6" t="s">
        <v>23</v>
      </c>
      <c r="I11" s="5" t="s">
        <v>6</v>
      </c>
    </row>
    <row r="12" spans="1:9" ht="12" customHeight="1">
      <c r="A12" s="8"/>
      <c r="B12" s="9"/>
      <c r="C12" s="9"/>
      <c r="D12" s="9"/>
      <c r="E12" s="10"/>
      <c r="F12" s="10" t="s">
        <v>26</v>
      </c>
      <c r="G12" s="11" t="s">
        <v>7</v>
      </c>
      <c r="H12" s="47">
        <v>39082</v>
      </c>
      <c r="I12" s="9" t="s">
        <v>8</v>
      </c>
    </row>
    <row r="13" spans="1:9" ht="12" customHeight="1">
      <c r="A13" s="12" t="s">
        <v>9</v>
      </c>
      <c r="B13" s="29">
        <f>B26+B38+B50+B62+B74+B86</f>
        <v>2280.2900000000004</v>
      </c>
      <c r="C13" s="29">
        <f>C26+C38+C50+C62+C74+C86</f>
        <v>-12327.469999999998</v>
      </c>
      <c r="D13" s="29">
        <f>D26+D38+D50+D62+D74+D86</f>
        <v>-2255.959999999998</v>
      </c>
      <c r="E13" s="29">
        <f>E26+E38+E50+E62+E74+E86</f>
        <v>-6903.910000000003</v>
      </c>
      <c r="F13" s="33">
        <f aca="true" t="shared" si="0" ref="F13:F19">SUM(B13:E13)</f>
        <v>-19207.05</v>
      </c>
      <c r="G13" s="13">
        <f aca="true" t="shared" si="1" ref="G13:G19">F13/$F$20*100</f>
        <v>-22.684410339884028</v>
      </c>
      <c r="H13" s="29">
        <v>591258.7</v>
      </c>
      <c r="I13" s="14">
        <f aca="true" t="shared" si="2" ref="I13:I19">H13/$H$20*100</f>
        <v>36.89835043518002</v>
      </c>
    </row>
    <row r="14" spans="1:9" ht="12" customHeight="1">
      <c r="A14" s="15" t="s">
        <v>10</v>
      </c>
      <c r="B14" s="29">
        <f aca="true" t="shared" si="3" ref="B14:C19">B27+B39+B51+B63+B75+B87</f>
        <v>684.97</v>
      </c>
      <c r="C14" s="29">
        <f t="shared" si="3"/>
        <v>132.5700000000001</v>
      </c>
      <c r="D14" s="29">
        <f aca="true" t="shared" si="4" ref="D14:E19">D27+D39+D51+D63+D75+D87</f>
        <v>700.01</v>
      </c>
      <c r="E14" s="29">
        <f t="shared" si="4"/>
        <v>912.6800000000002</v>
      </c>
      <c r="F14" s="33">
        <f t="shared" si="0"/>
        <v>2430.2300000000005</v>
      </c>
      <c r="G14" s="13">
        <f t="shared" si="1"/>
        <v>2.870213517447832</v>
      </c>
      <c r="H14" s="29">
        <v>47871.07</v>
      </c>
      <c r="I14" s="14">
        <f t="shared" si="2"/>
        <v>2.9874630454774422</v>
      </c>
    </row>
    <row r="15" spans="1:9" ht="12" customHeight="1">
      <c r="A15" s="15" t="s">
        <v>11</v>
      </c>
      <c r="B15" s="29">
        <f t="shared" si="3"/>
        <v>9233.24</v>
      </c>
      <c r="C15" s="29">
        <f t="shared" si="3"/>
        <v>8546.529999999999</v>
      </c>
      <c r="D15" s="29">
        <f t="shared" si="4"/>
        <v>1743.599999999999</v>
      </c>
      <c r="E15" s="29">
        <f t="shared" si="4"/>
        <v>5695.400000000001</v>
      </c>
      <c r="F15" s="33">
        <f t="shared" si="0"/>
        <v>25218.769999999997</v>
      </c>
      <c r="G15" s="13">
        <f t="shared" si="1"/>
        <v>29.784528438628378</v>
      </c>
      <c r="H15" s="29">
        <v>381895.66</v>
      </c>
      <c r="I15" s="14">
        <f t="shared" si="2"/>
        <v>23.832748494617267</v>
      </c>
    </row>
    <row r="16" spans="1:9" ht="12" customHeight="1">
      <c r="A16" s="15" t="s">
        <v>12</v>
      </c>
      <c r="B16" s="29">
        <f t="shared" si="3"/>
        <v>24045.323571</v>
      </c>
      <c r="C16" s="29">
        <f t="shared" si="3"/>
        <v>1769.87</v>
      </c>
      <c r="D16" s="29">
        <f t="shared" si="4"/>
        <v>-92.12999999999988</v>
      </c>
      <c r="E16" s="29">
        <f t="shared" si="4"/>
        <v>23325.17072423095</v>
      </c>
      <c r="F16" s="33">
        <f t="shared" si="0"/>
        <v>49048.23429523095</v>
      </c>
      <c r="G16" s="13">
        <f t="shared" si="1"/>
        <v>57.928222876485016</v>
      </c>
      <c r="H16" s="29">
        <v>271646.90334900003</v>
      </c>
      <c r="I16" s="14">
        <f t="shared" si="2"/>
        <v>16.952516105729828</v>
      </c>
    </row>
    <row r="17" spans="1:9" ht="12" customHeight="1">
      <c r="A17" s="15" t="s">
        <v>13</v>
      </c>
      <c r="B17" s="29">
        <f t="shared" si="3"/>
        <v>2441.63</v>
      </c>
      <c r="C17" s="29">
        <f t="shared" si="3"/>
        <v>1101.4700000000003</v>
      </c>
      <c r="D17" s="29">
        <f t="shared" si="4"/>
        <v>943.38</v>
      </c>
      <c r="E17" s="29">
        <f t="shared" si="4"/>
        <v>174.78999999999985</v>
      </c>
      <c r="F17" s="33">
        <f t="shared" si="0"/>
        <v>4661.27</v>
      </c>
      <c r="G17" s="13">
        <f t="shared" si="1"/>
        <v>5.505174474216043</v>
      </c>
      <c r="H17" s="29">
        <v>57798.48</v>
      </c>
      <c r="I17" s="14">
        <f t="shared" si="2"/>
        <v>3.6069973594650597</v>
      </c>
    </row>
    <row r="18" spans="1:9" ht="12" customHeight="1">
      <c r="A18" s="15" t="s">
        <v>14</v>
      </c>
      <c r="B18" s="29">
        <f t="shared" si="3"/>
        <v>6614.100000000001</v>
      </c>
      <c r="C18" s="29">
        <f t="shared" si="3"/>
        <v>7990.679999999999</v>
      </c>
      <c r="D18" s="29">
        <f t="shared" si="4"/>
        <v>5002.140000000002</v>
      </c>
      <c r="E18" s="29">
        <f t="shared" si="4"/>
        <v>1292.2099999999991</v>
      </c>
      <c r="F18" s="33">
        <f t="shared" si="0"/>
        <v>20899.13</v>
      </c>
      <c r="G18" s="13">
        <f t="shared" si="1"/>
        <v>24.68283472300955</v>
      </c>
      <c r="H18" s="29">
        <v>196463.19</v>
      </c>
      <c r="I18" s="14">
        <f t="shared" si="2"/>
        <v>12.2605682288199</v>
      </c>
    </row>
    <row r="19" spans="1:9" ht="12" customHeight="1">
      <c r="A19" s="16" t="s">
        <v>15</v>
      </c>
      <c r="B19" s="52">
        <f t="shared" si="3"/>
        <v>1402.1000000000001</v>
      </c>
      <c r="C19" s="52">
        <f t="shared" si="3"/>
        <v>37.909999999999854</v>
      </c>
      <c r="D19" s="52">
        <f t="shared" si="4"/>
        <v>220.83999999999986</v>
      </c>
      <c r="E19" s="52">
        <f t="shared" si="4"/>
        <v>-40.72999999999951</v>
      </c>
      <c r="F19" s="36">
        <f t="shared" si="0"/>
        <v>1620.1200000000003</v>
      </c>
      <c r="G19" s="13">
        <f t="shared" si="1"/>
        <v>1.913436310097226</v>
      </c>
      <c r="H19" s="52">
        <v>55464.73</v>
      </c>
      <c r="I19" s="17">
        <f t="shared" si="2"/>
        <v>3.4613563307104704</v>
      </c>
    </row>
    <row r="20" spans="1:9" ht="12" customHeight="1">
      <c r="A20" s="18" t="s">
        <v>16</v>
      </c>
      <c r="B20" s="20">
        <f aca="true" t="shared" si="5" ref="B20:G20">SUM(B13:B19)</f>
        <v>46701.653570999995</v>
      </c>
      <c r="C20" s="20">
        <f t="shared" si="5"/>
        <v>7251.56</v>
      </c>
      <c r="D20" s="20">
        <f t="shared" si="5"/>
        <v>6261.880000000003</v>
      </c>
      <c r="E20" s="20">
        <f t="shared" si="5"/>
        <v>24455.610724230948</v>
      </c>
      <c r="F20" s="20">
        <f t="shared" si="5"/>
        <v>84670.70429523094</v>
      </c>
      <c r="G20" s="19">
        <f t="shared" si="5"/>
        <v>100.00000000000001</v>
      </c>
      <c r="H20" s="20">
        <v>1602398.733349</v>
      </c>
      <c r="I20" s="20">
        <f>SUM(I13:I19)</f>
        <v>99.99999999999999</v>
      </c>
    </row>
    <row r="21" spans="1:9" ht="12" customHeight="1" thickBot="1">
      <c r="A21" s="21"/>
      <c r="B21" s="21"/>
      <c r="C21" s="21"/>
      <c r="D21" s="21"/>
      <c r="E21" s="21"/>
      <c r="F21" s="21"/>
      <c r="G21" s="21"/>
      <c r="H21" s="21"/>
      <c r="I21" s="22"/>
    </row>
    <row r="22" spans="1:8" ht="10.5" customHeight="1">
      <c r="A22" s="23"/>
      <c r="B22" s="23"/>
      <c r="C22" s="23"/>
      <c r="D22" s="23"/>
      <c r="E22" s="23"/>
      <c r="F22" s="23"/>
      <c r="G22" s="23"/>
      <c r="H22" s="23"/>
    </row>
    <row r="23" ht="12" customHeight="1">
      <c r="A23" s="3" t="s">
        <v>17</v>
      </c>
    </row>
    <row r="24" spans="1:9" ht="12" customHeight="1">
      <c r="A24" s="4"/>
      <c r="B24" s="5" t="s">
        <v>1</v>
      </c>
      <c r="C24" s="5" t="s">
        <v>2</v>
      </c>
      <c r="D24" s="5" t="s">
        <v>3</v>
      </c>
      <c r="E24" s="5" t="s">
        <v>22</v>
      </c>
      <c r="F24" s="6" t="s">
        <v>4</v>
      </c>
      <c r="G24" s="7" t="s">
        <v>5</v>
      </c>
      <c r="H24" s="6" t="s">
        <v>6</v>
      </c>
      <c r="I24" s="5" t="s">
        <v>6</v>
      </c>
    </row>
    <row r="25" spans="1:9" ht="12" customHeight="1">
      <c r="A25" s="8"/>
      <c r="B25" s="9"/>
      <c r="C25" s="9"/>
      <c r="D25" s="9"/>
      <c r="E25" s="10"/>
      <c r="F25" s="10" t="str">
        <f>F12</f>
        <v>sparande kv. 1-4</v>
      </c>
      <c r="G25" s="11" t="s">
        <v>7</v>
      </c>
      <c r="H25" s="47">
        <v>39082</v>
      </c>
      <c r="I25" s="9" t="s">
        <v>8</v>
      </c>
    </row>
    <row r="26" spans="1:9" ht="12" customHeight="1">
      <c r="A26" s="12" t="s">
        <v>9</v>
      </c>
      <c r="B26" s="29">
        <v>322.75</v>
      </c>
      <c r="C26" s="29">
        <v>-15546.45</v>
      </c>
      <c r="D26" s="34">
        <v>-1631.21</v>
      </c>
      <c r="E26" s="45">
        <v>-5492.18</v>
      </c>
      <c r="F26" s="33">
        <f aca="true" t="shared" si="6" ref="F26:F32">SUM(B26:E26)</f>
        <v>-22347.09</v>
      </c>
      <c r="G26" s="13">
        <f>F26/$F$33*100</f>
        <v>-123.4665784658058</v>
      </c>
      <c r="H26" s="32">
        <v>356487.17</v>
      </c>
      <c r="I26" s="14">
        <f aca="true" t="shared" si="7" ref="I26:I32">H26/$H$33*100</f>
        <v>36.99843673109524</v>
      </c>
    </row>
    <row r="27" spans="1:9" ht="12" customHeight="1">
      <c r="A27" s="15" t="s">
        <v>10</v>
      </c>
      <c r="B27" s="29">
        <v>457.11</v>
      </c>
      <c r="C27" s="29">
        <v>-716.88</v>
      </c>
      <c r="D27" s="34">
        <v>618.85</v>
      </c>
      <c r="E27" s="45">
        <v>794.93</v>
      </c>
      <c r="F27" s="33">
        <f t="shared" si="6"/>
        <v>1154.01</v>
      </c>
      <c r="G27" s="13">
        <f aca="true" t="shared" si="8" ref="G27:G32">F27/$F$33*100</f>
        <v>6.3758487666772075</v>
      </c>
      <c r="H27" s="32">
        <v>36181.67</v>
      </c>
      <c r="I27" s="14">
        <f t="shared" si="7"/>
        <v>3.755156821829988</v>
      </c>
    </row>
    <row r="28" spans="1:9" ht="12" customHeight="1">
      <c r="A28" s="15" t="s">
        <v>11</v>
      </c>
      <c r="B28" s="29">
        <v>4596.36</v>
      </c>
      <c r="C28" s="29">
        <v>-10163.37</v>
      </c>
      <c r="D28" s="34">
        <v>5482.2</v>
      </c>
      <c r="E28" s="45">
        <v>1092.18</v>
      </c>
      <c r="F28" s="33">
        <f t="shared" si="6"/>
        <v>1007.3699999999988</v>
      </c>
      <c r="G28" s="13">
        <f t="shared" si="8"/>
        <v>5.565669944010546</v>
      </c>
      <c r="H28" s="32">
        <v>183968.8</v>
      </c>
      <c r="I28" s="14">
        <f t="shared" si="7"/>
        <v>19.09341648198872</v>
      </c>
    </row>
    <row r="29" spans="1:9" ht="10.5" customHeight="1">
      <c r="A29" s="15" t="s">
        <v>12</v>
      </c>
      <c r="B29" s="34">
        <v>19567.797713000004</v>
      </c>
      <c r="C29" s="29">
        <v>-1692.24</v>
      </c>
      <c r="D29" s="34">
        <v>1849.95</v>
      </c>
      <c r="E29" s="45">
        <v>19017.85014129115</v>
      </c>
      <c r="F29" s="33">
        <f t="shared" si="6"/>
        <v>38743.35785429116</v>
      </c>
      <c r="G29" s="13">
        <f t="shared" si="8"/>
        <v>214.0551558411244</v>
      </c>
      <c r="H29" s="32">
        <v>220711.85703100002</v>
      </c>
      <c r="I29" s="14">
        <f t="shared" si="7"/>
        <v>22.906837511610846</v>
      </c>
    </row>
    <row r="30" spans="1:9" ht="12" customHeight="1">
      <c r="A30" s="15" t="s">
        <v>13</v>
      </c>
      <c r="B30" s="29">
        <v>338.23</v>
      </c>
      <c r="C30" s="29">
        <v>-1115.73</v>
      </c>
      <c r="D30" s="34">
        <v>-255.36</v>
      </c>
      <c r="E30" s="45">
        <v>-457.56</v>
      </c>
      <c r="F30" s="33">
        <f t="shared" si="6"/>
        <v>-1490.42</v>
      </c>
      <c r="G30" s="13">
        <f t="shared" si="8"/>
        <v>-8.23449755100133</v>
      </c>
      <c r="H30" s="32">
        <v>18231.31</v>
      </c>
      <c r="I30" s="14">
        <f t="shared" si="7"/>
        <v>1.8921577726345216</v>
      </c>
    </row>
    <row r="31" spans="1:9" ht="12" customHeight="1">
      <c r="A31" s="15" t="s">
        <v>14</v>
      </c>
      <c r="B31" s="29">
        <v>3161.88</v>
      </c>
      <c r="C31" s="29">
        <v>-2494.34</v>
      </c>
      <c r="D31" s="34">
        <v>2161.66</v>
      </c>
      <c r="E31" s="45">
        <v>-216.68</v>
      </c>
      <c r="F31" s="33">
        <f t="shared" si="6"/>
        <v>2612.52</v>
      </c>
      <c r="G31" s="13">
        <f t="shared" si="8"/>
        <v>14.434045129521875</v>
      </c>
      <c r="H31" s="32">
        <v>111774.82</v>
      </c>
      <c r="I31" s="14">
        <f t="shared" si="7"/>
        <v>11.600680063463601</v>
      </c>
    </row>
    <row r="32" spans="1:9" ht="12" customHeight="1">
      <c r="A32" s="16" t="s">
        <v>15</v>
      </c>
      <c r="B32" s="35">
        <v>1738.18</v>
      </c>
      <c r="C32" s="35">
        <v>-2711.31</v>
      </c>
      <c r="D32" s="42">
        <v>-13.639999999999873</v>
      </c>
      <c r="E32" s="46">
        <v>-593.27</v>
      </c>
      <c r="F32" s="36">
        <f t="shared" si="6"/>
        <v>-1580.0399999999997</v>
      </c>
      <c r="G32" s="40">
        <f t="shared" si="8"/>
        <v>-8.72964366452687</v>
      </c>
      <c r="H32" s="31">
        <v>36163.92</v>
      </c>
      <c r="I32" s="17">
        <f t="shared" si="7"/>
        <v>3.753314617377085</v>
      </c>
    </row>
    <row r="33" spans="1:9" ht="12" customHeight="1">
      <c r="A33" s="18" t="s">
        <v>16</v>
      </c>
      <c r="B33" s="20">
        <v>30182.307713000002</v>
      </c>
      <c r="C33" s="20">
        <v>-34440.32</v>
      </c>
      <c r="D33" s="43">
        <v>8212.45</v>
      </c>
      <c r="E33" s="43">
        <v>14145.270141291152</v>
      </c>
      <c r="F33" s="20">
        <f>SUM(F26:F32)</f>
        <v>18099.70785429115</v>
      </c>
      <c r="G33" s="19">
        <f>SUM(G26:G32)</f>
        <v>100.00000000000003</v>
      </c>
      <c r="H33" s="30">
        <v>963519.547031</v>
      </c>
      <c r="I33" s="20">
        <f>SUM(I26:I32)</f>
        <v>99.99999999999999</v>
      </c>
    </row>
    <row r="34" spans="4:5" ht="10.5" customHeight="1">
      <c r="D34" s="44"/>
      <c r="E34" s="44"/>
    </row>
    <row r="35" spans="1:5" ht="12" customHeight="1">
      <c r="A35" s="3" t="s">
        <v>18</v>
      </c>
      <c r="D35" s="44"/>
      <c r="E35" s="44"/>
    </row>
    <row r="36" spans="1:9" ht="12" customHeight="1">
      <c r="A36" s="4"/>
      <c r="B36" s="5" t="s">
        <v>1</v>
      </c>
      <c r="C36" s="5" t="s">
        <v>2</v>
      </c>
      <c r="D36" s="5" t="s">
        <v>3</v>
      </c>
      <c r="E36" s="5" t="s">
        <v>22</v>
      </c>
      <c r="F36" s="6" t="s">
        <v>4</v>
      </c>
      <c r="G36" s="7" t="s">
        <v>5</v>
      </c>
      <c r="H36" s="6" t="s">
        <v>6</v>
      </c>
      <c r="I36" s="5" t="s">
        <v>6</v>
      </c>
    </row>
    <row r="37" spans="1:9" ht="12" customHeight="1">
      <c r="A37" s="8"/>
      <c r="B37" s="9"/>
      <c r="C37" s="9"/>
      <c r="D37" s="9"/>
      <c r="E37" s="10"/>
      <c r="F37" s="10" t="str">
        <f>F12</f>
        <v>sparande kv. 1-4</v>
      </c>
      <c r="G37" s="11" t="s">
        <v>7</v>
      </c>
      <c r="H37" s="47">
        <v>39082</v>
      </c>
      <c r="I37" s="9" t="s">
        <v>8</v>
      </c>
    </row>
    <row r="38" spans="1:9" ht="12" customHeight="1">
      <c r="A38" s="12" t="s">
        <v>9</v>
      </c>
      <c r="B38" s="29">
        <v>41.13999999999987</v>
      </c>
      <c r="C38" s="29">
        <v>-1184.35</v>
      </c>
      <c r="D38" s="34">
        <v>-226.06</v>
      </c>
      <c r="E38" s="45">
        <v>-770.26</v>
      </c>
      <c r="F38" s="33">
        <f aca="true" t="shared" si="9" ref="F38:F44">SUM(B38:E38)</f>
        <v>-2139.5299999999997</v>
      </c>
      <c r="G38" s="13">
        <f>F38/$F$45*100</f>
        <v>-18.94538448824485</v>
      </c>
      <c r="H38" s="32">
        <v>48093.46</v>
      </c>
      <c r="I38" s="14">
        <f aca="true" t="shared" si="10" ref="I38:I44">H38/$H$45*100</f>
        <v>21.34931648179787</v>
      </c>
    </row>
    <row r="39" spans="1:9" ht="12" customHeight="1">
      <c r="A39" s="15" t="s">
        <v>10</v>
      </c>
      <c r="B39" s="29">
        <v>93.83</v>
      </c>
      <c r="C39" s="29">
        <v>42.84</v>
      </c>
      <c r="D39" s="34">
        <v>163.72</v>
      </c>
      <c r="E39" s="45">
        <v>296.8</v>
      </c>
      <c r="F39" s="33">
        <f t="shared" si="9"/>
        <v>597.19</v>
      </c>
      <c r="G39" s="13">
        <f aca="true" t="shared" si="11" ref="G39:G44">F39/$F$45*100</f>
        <v>5.288074559615872</v>
      </c>
      <c r="H39" s="32">
        <v>6833.05</v>
      </c>
      <c r="I39" s="14">
        <f t="shared" si="10"/>
        <v>3.033280345933708</v>
      </c>
    </row>
    <row r="40" spans="1:9" ht="12" customHeight="1">
      <c r="A40" s="15" t="s">
        <v>11</v>
      </c>
      <c r="B40" s="29">
        <v>1150.71</v>
      </c>
      <c r="C40" s="29">
        <v>1324.79</v>
      </c>
      <c r="D40" s="34">
        <v>1067.47</v>
      </c>
      <c r="E40" s="45">
        <v>1593.7</v>
      </c>
      <c r="F40" s="33">
        <f t="shared" si="9"/>
        <v>5136.67</v>
      </c>
      <c r="G40" s="13">
        <f t="shared" si="11"/>
        <v>45.4848439326547</v>
      </c>
      <c r="H40" s="32">
        <v>105859.02</v>
      </c>
      <c r="I40" s="14">
        <f t="shared" si="10"/>
        <v>46.99220477031535</v>
      </c>
    </row>
    <row r="41" spans="1:9" ht="12" customHeight="1">
      <c r="A41" s="15" t="s">
        <v>12</v>
      </c>
      <c r="B41" s="34">
        <v>3846.1692409999996</v>
      </c>
      <c r="C41" s="29">
        <v>257.31</v>
      </c>
      <c r="D41" s="34">
        <v>-74.34</v>
      </c>
      <c r="E41" s="45">
        <v>3750.4571257445004</v>
      </c>
      <c r="F41" s="33">
        <f t="shared" si="9"/>
        <v>7779.5963667445</v>
      </c>
      <c r="G41" s="13">
        <f t="shared" si="11"/>
        <v>68.88776709432786</v>
      </c>
      <c r="H41" s="32">
        <v>40928.009704</v>
      </c>
      <c r="I41" s="14">
        <f t="shared" si="10"/>
        <v>18.168479293042967</v>
      </c>
    </row>
    <row r="42" spans="1:9" ht="12" customHeight="1">
      <c r="A42" s="15" t="s">
        <v>13</v>
      </c>
      <c r="B42" s="29">
        <v>491.33</v>
      </c>
      <c r="C42" s="29">
        <v>44.91</v>
      </c>
      <c r="D42" s="34">
        <v>-15.78</v>
      </c>
      <c r="E42" s="45">
        <v>-129.64</v>
      </c>
      <c r="F42" s="33">
        <f t="shared" si="9"/>
        <v>390.82000000000005</v>
      </c>
      <c r="G42" s="13">
        <f t="shared" si="11"/>
        <v>3.4606830311778083</v>
      </c>
      <c r="H42" s="32">
        <v>9737.36</v>
      </c>
      <c r="I42" s="14">
        <f t="shared" si="10"/>
        <v>4.322541575033265</v>
      </c>
    </row>
    <row r="43" spans="1:9" ht="12" customHeight="1">
      <c r="A43" s="15" t="s">
        <v>14</v>
      </c>
      <c r="B43" s="29">
        <v>-57.13000000000011</v>
      </c>
      <c r="C43" s="29">
        <v>-94.83999999999969</v>
      </c>
      <c r="D43" s="34">
        <v>-35.9699999999998</v>
      </c>
      <c r="E43" s="45">
        <v>-371.05</v>
      </c>
      <c r="F43" s="33">
        <f t="shared" si="9"/>
        <v>-558.9899999999996</v>
      </c>
      <c r="G43" s="13">
        <f t="shared" si="11"/>
        <v>-4.949816303152554</v>
      </c>
      <c r="H43" s="32">
        <v>11791.28</v>
      </c>
      <c r="I43" s="14">
        <f t="shared" si="10"/>
        <v>5.234303550742525</v>
      </c>
    </row>
    <row r="44" spans="1:9" ht="12" customHeight="1">
      <c r="A44" s="16" t="s">
        <v>15</v>
      </c>
      <c r="B44" s="35">
        <v>-287.22</v>
      </c>
      <c r="C44" s="35">
        <v>177.14</v>
      </c>
      <c r="D44" s="42">
        <v>19.08</v>
      </c>
      <c r="E44" s="46">
        <v>178.39</v>
      </c>
      <c r="F44" s="36">
        <f t="shared" si="9"/>
        <v>87.38999999999994</v>
      </c>
      <c r="G44" s="40">
        <f t="shared" si="11"/>
        <v>0.773832173621177</v>
      </c>
      <c r="H44" s="31">
        <v>2027.14</v>
      </c>
      <c r="I44" s="17">
        <f t="shared" si="10"/>
        <v>0.8998739831343333</v>
      </c>
    </row>
    <row r="45" spans="1:9" ht="12" customHeight="1">
      <c r="A45" s="18" t="s">
        <v>16</v>
      </c>
      <c r="B45" s="20">
        <v>5278.8292409999995</v>
      </c>
      <c r="C45" s="20">
        <v>567.8</v>
      </c>
      <c r="D45" s="43">
        <v>898.12</v>
      </c>
      <c r="E45" s="43">
        <v>4548.397125744499</v>
      </c>
      <c r="F45" s="20">
        <f>SUM(F38:F44)</f>
        <v>11293.1463667445</v>
      </c>
      <c r="G45" s="41">
        <f>SUM(G38:G44)</f>
        <v>100</v>
      </c>
      <c r="H45" s="30">
        <v>225269.31970399996</v>
      </c>
      <c r="I45" s="20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3" t="s">
        <v>25</v>
      </c>
      <c r="D47" s="44"/>
      <c r="E47" s="44"/>
    </row>
    <row r="48" spans="1:9" ht="12" customHeight="1">
      <c r="A48" s="4"/>
      <c r="B48" s="5" t="s">
        <v>1</v>
      </c>
      <c r="C48" s="5" t="s">
        <v>2</v>
      </c>
      <c r="D48" s="5" t="s">
        <v>3</v>
      </c>
      <c r="E48" s="5" t="s">
        <v>22</v>
      </c>
      <c r="F48" s="6" t="s">
        <v>4</v>
      </c>
      <c r="G48" s="7" t="s">
        <v>5</v>
      </c>
      <c r="H48" s="6" t="s">
        <v>6</v>
      </c>
      <c r="I48" s="5" t="s">
        <v>6</v>
      </c>
    </row>
    <row r="49" spans="1:9" ht="12" customHeight="1">
      <c r="A49" s="8"/>
      <c r="B49" s="9"/>
      <c r="C49" s="9"/>
      <c r="D49" s="9"/>
      <c r="E49" s="10"/>
      <c r="F49" s="10" t="str">
        <f>F12</f>
        <v>sparande kv. 1-4</v>
      </c>
      <c r="G49" s="11" t="s">
        <v>7</v>
      </c>
      <c r="H49" s="47">
        <f>$H$12</f>
        <v>39082</v>
      </c>
      <c r="I49" s="9" t="s">
        <v>8</v>
      </c>
    </row>
    <row r="50" spans="1:9" ht="12" customHeight="1">
      <c r="A50" s="12" t="s">
        <v>9</v>
      </c>
      <c r="B50" s="29">
        <v>2394.52</v>
      </c>
      <c r="C50" s="29">
        <v>850.09</v>
      </c>
      <c r="D50" s="34">
        <v>447.12</v>
      </c>
      <c r="E50" s="45">
        <v>740.04</v>
      </c>
      <c r="F50" s="33">
        <f aca="true" t="shared" si="12" ref="F50:F56">SUM(B50:E50)</f>
        <v>4431.77</v>
      </c>
      <c r="G50" s="24">
        <f aca="true" t="shared" si="13" ref="G50:G56">F50/$F$57*100</f>
        <v>32.86502688961465</v>
      </c>
      <c r="H50" s="32">
        <v>20806.71</v>
      </c>
      <c r="I50" s="14">
        <f aca="true" t="shared" si="14" ref="I50:I56">H50/$H$57*100</f>
        <v>35.256706357208095</v>
      </c>
    </row>
    <row r="51" spans="1:9" ht="12" customHeight="1">
      <c r="A51" s="15" t="s">
        <v>10</v>
      </c>
      <c r="B51" s="29">
        <v>123.51</v>
      </c>
      <c r="C51" s="29">
        <v>96.84</v>
      </c>
      <c r="D51" s="34">
        <v>50.58</v>
      </c>
      <c r="E51" s="45">
        <v>80.65</v>
      </c>
      <c r="F51" s="33">
        <f t="shared" si="12"/>
        <v>351.58000000000004</v>
      </c>
      <c r="G51" s="25">
        <f t="shared" si="13"/>
        <v>2.60723958008893</v>
      </c>
      <c r="H51" s="32">
        <v>1011.53</v>
      </c>
      <c r="I51" s="14">
        <f t="shared" si="14"/>
        <v>1.7140247632377585</v>
      </c>
    </row>
    <row r="52" spans="1:9" ht="12" customHeight="1">
      <c r="A52" s="15" t="s">
        <v>11</v>
      </c>
      <c r="B52" s="29">
        <v>1566.39</v>
      </c>
      <c r="C52" s="29">
        <v>1087.95</v>
      </c>
      <c r="D52" s="34">
        <v>408.98</v>
      </c>
      <c r="E52" s="45">
        <v>646.39</v>
      </c>
      <c r="F52" s="33">
        <f t="shared" si="12"/>
        <v>3709.71</v>
      </c>
      <c r="G52" s="25">
        <f t="shared" si="13"/>
        <v>27.510389506376082</v>
      </c>
      <c r="H52" s="32">
        <v>24113.26</v>
      </c>
      <c r="I52" s="14">
        <f t="shared" si="14"/>
        <v>40.85961341966181</v>
      </c>
    </row>
    <row r="53" spans="1:9" ht="12" customHeight="1">
      <c r="A53" s="15" t="s">
        <v>12</v>
      </c>
      <c r="B53" s="34">
        <v>11.5</v>
      </c>
      <c r="C53" s="29">
        <v>8</v>
      </c>
      <c r="D53" s="34">
        <v>1</v>
      </c>
      <c r="E53" s="45">
        <v>8</v>
      </c>
      <c r="F53" s="33">
        <f t="shared" si="12"/>
        <v>28.5</v>
      </c>
      <c r="G53" s="25">
        <f t="shared" si="13"/>
        <v>0.21134970144073753</v>
      </c>
      <c r="H53" s="32">
        <v>49</v>
      </c>
      <c r="I53" s="14">
        <f t="shared" si="14"/>
        <v>0.08302987889499093</v>
      </c>
    </row>
    <row r="54" spans="1:9" ht="12" customHeight="1">
      <c r="A54" s="15" t="s">
        <v>13</v>
      </c>
      <c r="B54" s="29">
        <v>31.45</v>
      </c>
      <c r="C54" s="29">
        <v>467.94</v>
      </c>
      <c r="D54" s="34">
        <v>3.68</v>
      </c>
      <c r="E54" s="45">
        <v>63.51</v>
      </c>
      <c r="F54" s="33">
        <f t="shared" si="12"/>
        <v>566.58</v>
      </c>
      <c r="G54" s="25">
        <f t="shared" si="13"/>
        <v>4.201632064641863</v>
      </c>
      <c r="H54" s="32">
        <v>1237.02</v>
      </c>
      <c r="I54" s="14">
        <f t="shared" si="14"/>
        <v>2.0961147100139117</v>
      </c>
    </row>
    <row r="55" spans="1:9" ht="12" customHeight="1">
      <c r="A55" s="15" t="s">
        <v>14</v>
      </c>
      <c r="B55" s="29">
        <v>273.11</v>
      </c>
      <c r="C55" s="29">
        <v>1895.77</v>
      </c>
      <c r="D55" s="34">
        <v>331.37</v>
      </c>
      <c r="E55" s="45">
        <v>1641.43</v>
      </c>
      <c r="F55" s="33">
        <f t="shared" si="12"/>
        <v>4141.68</v>
      </c>
      <c r="G55" s="25">
        <f t="shared" si="13"/>
        <v>30.713783560107856</v>
      </c>
      <c r="H55" s="32">
        <v>10581.98</v>
      </c>
      <c r="I55" s="14">
        <f t="shared" si="14"/>
        <v>17.931030976922777</v>
      </c>
    </row>
    <row r="56" spans="1:9" ht="12" customHeight="1">
      <c r="A56" s="16" t="s">
        <v>15</v>
      </c>
      <c r="B56" s="35">
        <v>55.41</v>
      </c>
      <c r="C56" s="35">
        <v>75.81</v>
      </c>
      <c r="D56" s="42">
        <v>37.42</v>
      </c>
      <c r="E56" s="46">
        <v>86.3</v>
      </c>
      <c r="F56" s="36">
        <f t="shared" si="12"/>
        <v>254.94</v>
      </c>
      <c r="G56" s="26">
        <f t="shared" si="13"/>
        <v>1.8905786977298815</v>
      </c>
      <c r="H56" s="31">
        <v>1215.4</v>
      </c>
      <c r="I56" s="17">
        <f t="shared" si="14"/>
        <v>2.0594798940606522</v>
      </c>
    </row>
    <row r="57" spans="1:9" ht="12" customHeight="1">
      <c r="A57" s="18" t="s">
        <v>16</v>
      </c>
      <c r="B57" s="20">
        <v>4455.89</v>
      </c>
      <c r="C57" s="20">
        <v>4482.4</v>
      </c>
      <c r="D57" s="43">
        <v>1280.15</v>
      </c>
      <c r="E57" s="43">
        <v>3266.32</v>
      </c>
      <c r="F57" s="20">
        <f>SUM(F50:F56)</f>
        <v>13484.760000000002</v>
      </c>
      <c r="G57" s="27">
        <f>SUM(G50:G56)</f>
        <v>99.99999999999999</v>
      </c>
      <c r="H57" s="30">
        <v>59014.9</v>
      </c>
      <c r="I57" s="20">
        <f>SUM(I50:I56)</f>
        <v>99.99999999999999</v>
      </c>
    </row>
    <row r="58" spans="4:5" ht="10.5" customHeight="1">
      <c r="D58" s="44"/>
      <c r="E58" s="44"/>
    </row>
    <row r="59" spans="1:5" ht="12" customHeight="1">
      <c r="A59" s="3" t="s">
        <v>19</v>
      </c>
      <c r="D59" s="44"/>
      <c r="E59" s="44"/>
    </row>
    <row r="60" spans="1:9" ht="12" customHeight="1">
      <c r="A60" s="4"/>
      <c r="B60" s="5" t="s">
        <v>1</v>
      </c>
      <c r="C60" s="5" t="s">
        <v>2</v>
      </c>
      <c r="D60" s="5" t="s">
        <v>3</v>
      </c>
      <c r="E60" s="5" t="s">
        <v>22</v>
      </c>
      <c r="F60" s="6" t="s">
        <v>4</v>
      </c>
      <c r="G60" s="7" t="s">
        <v>5</v>
      </c>
      <c r="H60" s="6" t="s">
        <v>6</v>
      </c>
      <c r="I60" s="5" t="s">
        <v>6</v>
      </c>
    </row>
    <row r="61" spans="1:9" ht="12" customHeight="1">
      <c r="A61" s="8"/>
      <c r="B61" s="9"/>
      <c r="C61" s="9"/>
      <c r="D61" s="9"/>
      <c r="E61" s="10"/>
      <c r="F61" s="10" t="str">
        <f>F12</f>
        <v>sparande kv. 1-4</v>
      </c>
      <c r="G61" s="11" t="s">
        <v>7</v>
      </c>
      <c r="H61" s="47">
        <v>39082</v>
      </c>
      <c r="I61" s="9" t="s">
        <v>8</v>
      </c>
    </row>
    <row r="62" spans="1:9" ht="12" customHeight="1">
      <c r="A62" s="12" t="s">
        <v>9</v>
      </c>
      <c r="B62" s="29">
        <v>-409.65</v>
      </c>
      <c r="C62" s="29">
        <v>-823.48</v>
      </c>
      <c r="D62" s="34">
        <v>-925.98</v>
      </c>
      <c r="E62" s="45">
        <v>-1724.24</v>
      </c>
      <c r="F62" s="33">
        <f aca="true" t="shared" si="15" ref="F62:F68">SUM(B62:E62)</f>
        <v>-3883.3500000000004</v>
      </c>
      <c r="G62" s="24">
        <f aca="true" t="shared" si="16" ref="G62:G68">F62/$F$69*100</f>
        <v>-425.38417225325463</v>
      </c>
      <c r="H62" s="32">
        <v>49936.99</v>
      </c>
      <c r="I62" s="14">
        <f aca="true" t="shared" si="17" ref="I62:I68">H62/$H$69*100</f>
        <v>39.613173551770956</v>
      </c>
    </row>
    <row r="63" spans="1:9" ht="12" customHeight="1">
      <c r="A63" s="15" t="s">
        <v>10</v>
      </c>
      <c r="B63" s="29">
        <v>-10.29</v>
      </c>
      <c r="C63" s="29">
        <v>211.47</v>
      </c>
      <c r="D63" s="34">
        <v>-34.21</v>
      </c>
      <c r="E63" s="45">
        <v>25.49</v>
      </c>
      <c r="F63" s="33">
        <f t="shared" si="15"/>
        <v>192.46</v>
      </c>
      <c r="G63" s="25">
        <f t="shared" si="16"/>
        <v>21.082168177439936</v>
      </c>
      <c r="H63" s="32">
        <v>2514.02</v>
      </c>
      <c r="I63" s="14">
        <f t="shared" si="17"/>
        <v>1.9942794023553125</v>
      </c>
    </row>
    <row r="64" spans="1:9" ht="12" customHeight="1">
      <c r="A64" s="15" t="s">
        <v>11</v>
      </c>
      <c r="B64" s="29">
        <v>304.7</v>
      </c>
      <c r="C64" s="29">
        <v>1108.4</v>
      </c>
      <c r="D64" s="34">
        <v>-1600.3</v>
      </c>
      <c r="E64" s="45">
        <v>-286.84</v>
      </c>
      <c r="F64" s="33">
        <f t="shared" si="15"/>
        <v>-474.0399999999998</v>
      </c>
      <c r="G64" s="25">
        <f t="shared" si="16"/>
        <v>-51.92658735754766</v>
      </c>
      <c r="H64" s="32">
        <v>22559.14</v>
      </c>
      <c r="I64" s="14">
        <f t="shared" si="17"/>
        <v>17.895334260208678</v>
      </c>
    </row>
    <row r="65" spans="1:9" ht="12" customHeight="1">
      <c r="A65" s="15" t="s">
        <v>12</v>
      </c>
      <c r="B65" s="34">
        <v>465.47042200000004</v>
      </c>
      <c r="C65" s="29">
        <v>542.47</v>
      </c>
      <c r="D65" s="34">
        <v>-302.33</v>
      </c>
      <c r="E65" s="45">
        <v>396.86378396279997</v>
      </c>
      <c r="F65" s="33">
        <f t="shared" si="15"/>
        <v>1102.4742059628002</v>
      </c>
      <c r="G65" s="25">
        <f t="shared" si="16"/>
        <v>120.7655960791713</v>
      </c>
      <c r="H65" s="32">
        <v>6835.813771</v>
      </c>
      <c r="I65" s="14">
        <f t="shared" si="17"/>
        <v>5.422599104956243</v>
      </c>
    </row>
    <row r="66" spans="1:9" ht="12" customHeight="1">
      <c r="A66" s="15" t="s">
        <v>13</v>
      </c>
      <c r="B66" s="29">
        <v>243.81</v>
      </c>
      <c r="C66" s="29">
        <v>111.67</v>
      </c>
      <c r="D66" s="34">
        <v>86.72</v>
      </c>
      <c r="E66" s="45">
        <v>-129.34</v>
      </c>
      <c r="F66" s="33">
        <f t="shared" si="15"/>
        <v>312.86</v>
      </c>
      <c r="G66" s="25">
        <f t="shared" si="16"/>
        <v>34.2708465966635</v>
      </c>
      <c r="H66" s="32">
        <v>12730.3</v>
      </c>
      <c r="I66" s="14">
        <f t="shared" si="17"/>
        <v>10.098477767004175</v>
      </c>
    </row>
    <row r="67" spans="1:9" ht="12" customHeight="1">
      <c r="A67" s="15" t="s">
        <v>14</v>
      </c>
      <c r="B67" s="29">
        <v>966.33</v>
      </c>
      <c r="C67" s="29">
        <v>-5.880000000000564</v>
      </c>
      <c r="D67" s="34">
        <v>1095.79</v>
      </c>
      <c r="E67" s="45">
        <v>575.98</v>
      </c>
      <c r="F67" s="33">
        <f t="shared" si="15"/>
        <v>2632.2199999999993</v>
      </c>
      <c r="G67" s="25">
        <f t="shared" si="16"/>
        <v>288.33474342731444</v>
      </c>
      <c r="H67" s="32">
        <v>26258.8</v>
      </c>
      <c r="I67" s="14">
        <f t="shared" si="17"/>
        <v>20.830138173350917</v>
      </c>
    </row>
    <row r="68" spans="1:9" ht="12" customHeight="1">
      <c r="A68" s="16" t="s">
        <v>15</v>
      </c>
      <c r="B68" s="35">
        <v>131.46</v>
      </c>
      <c r="C68" s="35">
        <v>553.88</v>
      </c>
      <c r="D68" s="42">
        <v>209.51</v>
      </c>
      <c r="E68" s="46">
        <v>135.43</v>
      </c>
      <c r="F68" s="36">
        <f t="shared" si="15"/>
        <v>1030.28</v>
      </c>
      <c r="G68" s="26">
        <f t="shared" si="16"/>
        <v>112.85740533021311</v>
      </c>
      <c r="H68" s="31">
        <v>5226.51</v>
      </c>
      <c r="I68" s="17">
        <f t="shared" si="17"/>
        <v>4.145997740353722</v>
      </c>
    </row>
    <row r="69" spans="1:9" ht="12" customHeight="1">
      <c r="A69" s="18" t="s">
        <v>16</v>
      </c>
      <c r="B69" s="20">
        <v>1691.830422</v>
      </c>
      <c r="C69" s="20">
        <v>1698.53</v>
      </c>
      <c r="D69" s="43">
        <v>-1470.8</v>
      </c>
      <c r="E69" s="43">
        <v>-1006.6562160372005</v>
      </c>
      <c r="F69" s="20">
        <f>SUM(F62:F68)</f>
        <v>912.9042059627993</v>
      </c>
      <c r="G69" s="27">
        <f>SUM(G62:G68)</f>
        <v>100</v>
      </c>
      <c r="H69" s="30">
        <v>126061.573771</v>
      </c>
      <c r="I69" s="20">
        <f>SUM(I62:I68)</f>
        <v>100</v>
      </c>
    </row>
    <row r="70" spans="1:9" ht="12" customHeight="1">
      <c r="A70" s="50"/>
      <c r="D70" s="49"/>
      <c r="E70" s="49"/>
      <c r="F70" s="48"/>
      <c r="G70" s="48"/>
      <c r="H70" s="48"/>
      <c r="I70" s="48"/>
    </row>
    <row r="71" spans="1:5" ht="12" customHeight="1">
      <c r="A71" s="3" t="s">
        <v>20</v>
      </c>
      <c r="D71" s="44"/>
      <c r="E71" s="44"/>
    </row>
    <row r="72" spans="1:9" ht="12" customHeight="1">
      <c r="A72" s="4"/>
      <c r="B72" s="5" t="s">
        <v>1</v>
      </c>
      <c r="C72" s="5" t="s">
        <v>2</v>
      </c>
      <c r="D72" s="5" t="s">
        <v>3</v>
      </c>
      <c r="E72" s="5" t="s">
        <v>22</v>
      </c>
      <c r="F72" s="6" t="s">
        <v>4</v>
      </c>
      <c r="G72" s="7" t="s">
        <v>5</v>
      </c>
      <c r="H72" s="6" t="s">
        <v>6</v>
      </c>
      <c r="I72" s="5" t="s">
        <v>6</v>
      </c>
    </row>
    <row r="73" spans="1:9" ht="12" customHeight="1">
      <c r="A73" s="8"/>
      <c r="B73" s="28"/>
      <c r="C73" s="28"/>
      <c r="D73" s="9"/>
      <c r="E73" s="10"/>
      <c r="F73" s="10" t="str">
        <f>F12</f>
        <v>sparande kv. 1-4</v>
      </c>
      <c r="G73" s="11" t="s">
        <v>7</v>
      </c>
      <c r="H73" s="47">
        <v>39082</v>
      </c>
      <c r="I73" s="9" t="s">
        <v>8</v>
      </c>
    </row>
    <row r="74" spans="1:9" ht="12" customHeight="1">
      <c r="A74" s="12" t="s">
        <v>9</v>
      </c>
      <c r="B74" s="37">
        <v>-987.7199999999993</v>
      </c>
      <c r="C74" s="37">
        <v>3370.44</v>
      </c>
      <c r="D74" s="34">
        <v>87.2400000000016</v>
      </c>
      <c r="E74" s="45">
        <v>63.229999999997744</v>
      </c>
      <c r="F74" s="33">
        <f aca="true" t="shared" si="18" ref="F74:F80">SUM(B74:E74)</f>
        <v>2533.19</v>
      </c>
      <c r="G74" s="24">
        <f aca="true" t="shared" si="19" ref="G74:G80">F74/$F$81*100</f>
        <v>8.936106066814778</v>
      </c>
      <c r="H74" s="32">
        <v>108862.21</v>
      </c>
      <c r="I74" s="14">
        <f aca="true" t="shared" si="20" ref="I74:I80">H74/$H$81*100</f>
        <v>50.209430128785506</v>
      </c>
    </row>
    <row r="75" spans="1:9" ht="12" customHeight="1">
      <c r="A75" s="15" t="s">
        <v>10</v>
      </c>
      <c r="B75" s="38">
        <v>18.31</v>
      </c>
      <c r="C75" s="38">
        <v>494.06</v>
      </c>
      <c r="D75" s="34">
        <v>-96.59</v>
      </c>
      <c r="E75" s="45">
        <v>-285.01</v>
      </c>
      <c r="F75" s="33">
        <f t="shared" si="18"/>
        <v>130.76999999999998</v>
      </c>
      <c r="G75" s="25">
        <f t="shared" si="19"/>
        <v>0.46130554374419935</v>
      </c>
      <c r="H75" s="32">
        <v>1305.02</v>
      </c>
      <c r="I75" s="14">
        <f t="shared" si="20"/>
        <v>0.6019013439711325</v>
      </c>
    </row>
    <row r="76" spans="1:9" ht="12" customHeight="1">
      <c r="A76" s="15" t="s">
        <v>11</v>
      </c>
      <c r="B76" s="38">
        <v>163.24</v>
      </c>
      <c r="C76" s="38">
        <v>12524.25</v>
      </c>
      <c r="D76" s="34">
        <v>-4310.68</v>
      </c>
      <c r="E76" s="45">
        <v>1878.08</v>
      </c>
      <c r="F76" s="33">
        <f t="shared" si="18"/>
        <v>10254.89</v>
      </c>
      <c r="G76" s="25">
        <f t="shared" si="19"/>
        <v>36.175251261657515</v>
      </c>
      <c r="H76" s="32">
        <v>34434.42</v>
      </c>
      <c r="I76" s="14">
        <f t="shared" si="20"/>
        <v>15.881843708806334</v>
      </c>
    </row>
    <row r="77" spans="1:9" ht="12" customHeight="1">
      <c r="A77" s="15" t="s">
        <v>12</v>
      </c>
      <c r="B77" s="39">
        <v>154.38619499999993</v>
      </c>
      <c r="C77" s="38">
        <v>2654.33</v>
      </c>
      <c r="D77" s="34">
        <v>-1566.41</v>
      </c>
      <c r="E77" s="45">
        <v>151.99967323249996</v>
      </c>
      <c r="F77" s="33">
        <f t="shared" si="18"/>
        <v>1394.3058682325</v>
      </c>
      <c r="G77" s="25">
        <f t="shared" si="19"/>
        <v>4.918567153710495</v>
      </c>
      <c r="H77" s="32">
        <v>3122.222843</v>
      </c>
      <c r="I77" s="14">
        <f t="shared" si="20"/>
        <v>1.440031666471832</v>
      </c>
    </row>
    <row r="78" spans="1:9" ht="12" customHeight="1">
      <c r="A78" s="15" t="s">
        <v>13</v>
      </c>
      <c r="B78" s="38">
        <v>1057.84</v>
      </c>
      <c r="C78" s="38">
        <v>1355.74</v>
      </c>
      <c r="D78" s="34">
        <v>1059.79</v>
      </c>
      <c r="E78" s="45">
        <v>716.81</v>
      </c>
      <c r="F78" s="33">
        <f t="shared" si="18"/>
        <v>4190.18</v>
      </c>
      <c r="G78" s="25">
        <f t="shared" si="19"/>
        <v>14.781320358538425</v>
      </c>
      <c r="H78" s="32">
        <v>13556.87</v>
      </c>
      <c r="I78" s="14">
        <f t="shared" si="20"/>
        <v>6.252699784709757</v>
      </c>
    </row>
    <row r="79" spans="1:9" ht="12" customHeight="1">
      <c r="A79" s="15" t="s">
        <v>14</v>
      </c>
      <c r="B79" s="29">
        <v>264.5400000000009</v>
      </c>
      <c r="C79" s="29">
        <v>7417.09</v>
      </c>
      <c r="D79" s="34">
        <v>874.9100000000017</v>
      </c>
      <c r="E79" s="45">
        <v>-203.71000000000095</v>
      </c>
      <c r="F79" s="33">
        <f t="shared" si="18"/>
        <v>8352.830000000002</v>
      </c>
      <c r="G79" s="25">
        <f t="shared" si="19"/>
        <v>29.465525617135903</v>
      </c>
      <c r="H79" s="32">
        <v>47161.72</v>
      </c>
      <c r="I79" s="14">
        <f t="shared" si="20"/>
        <v>21.75192920567519</v>
      </c>
    </row>
    <row r="80" spans="1:9" ht="12" customHeight="1">
      <c r="A80" s="16" t="s">
        <v>15</v>
      </c>
      <c r="B80" s="35">
        <v>108.77</v>
      </c>
      <c r="C80" s="35">
        <v>1039.37</v>
      </c>
      <c r="D80" s="42">
        <v>-31.970000000000255</v>
      </c>
      <c r="E80" s="46">
        <v>375.4700000000005</v>
      </c>
      <c r="F80" s="36">
        <f t="shared" si="18"/>
        <v>1491.64</v>
      </c>
      <c r="G80" s="26">
        <f t="shared" si="19"/>
        <v>5.261923998398697</v>
      </c>
      <c r="H80" s="31">
        <v>8373.8</v>
      </c>
      <c r="I80" s="17">
        <f t="shared" si="20"/>
        <v>3.862164161580258</v>
      </c>
    </row>
    <row r="81" spans="1:9" ht="12" customHeight="1">
      <c r="A81" s="18" t="s">
        <v>16</v>
      </c>
      <c r="B81" s="20">
        <v>779.3661950000011</v>
      </c>
      <c r="C81" s="20">
        <v>28855.28</v>
      </c>
      <c r="D81" s="43">
        <v>-3983.71</v>
      </c>
      <c r="E81" s="43">
        <v>2696.869673232497</v>
      </c>
      <c r="F81" s="20">
        <f>SUM(F74:F80)</f>
        <v>28347.8058682325</v>
      </c>
      <c r="G81" s="27">
        <f>SUM(G74:G80)</f>
        <v>100.00000000000001</v>
      </c>
      <c r="H81" s="30">
        <v>216816.26284299997</v>
      </c>
      <c r="I81" s="20">
        <f>SUM(I74:I80)</f>
        <v>100.00000000000001</v>
      </c>
    </row>
    <row r="82" spans="4:5" ht="12" customHeight="1">
      <c r="D82" s="44"/>
      <c r="E82" s="44"/>
    </row>
    <row r="83" spans="1:5" ht="12" customHeight="1">
      <c r="A83" s="3" t="s">
        <v>21</v>
      </c>
      <c r="D83" s="44"/>
      <c r="E83" s="44"/>
    </row>
    <row r="84" spans="1:9" ht="12" customHeight="1">
      <c r="A84" s="4"/>
      <c r="B84" s="5" t="s">
        <v>1</v>
      </c>
      <c r="C84" s="5" t="s">
        <v>2</v>
      </c>
      <c r="D84" s="5" t="s">
        <v>3</v>
      </c>
      <c r="E84" s="5" t="s">
        <v>22</v>
      </c>
      <c r="F84" s="6" t="s">
        <v>4</v>
      </c>
      <c r="G84" s="7" t="s">
        <v>5</v>
      </c>
      <c r="H84" s="6" t="s">
        <v>6</v>
      </c>
      <c r="I84" s="5" t="s">
        <v>6</v>
      </c>
    </row>
    <row r="85" spans="1:9" ht="12" customHeight="1">
      <c r="A85" s="8"/>
      <c r="B85" s="28"/>
      <c r="C85" s="28"/>
      <c r="D85" s="9"/>
      <c r="E85" s="10"/>
      <c r="F85" s="10" t="str">
        <f>F12</f>
        <v>sparande kv. 1-4</v>
      </c>
      <c r="G85" s="11" t="s">
        <v>7</v>
      </c>
      <c r="H85" s="47">
        <f>$H$12</f>
        <v>39082</v>
      </c>
      <c r="I85" s="9" t="s">
        <v>8</v>
      </c>
    </row>
    <row r="86" spans="1:9" ht="12" customHeight="1">
      <c r="A86" s="12" t="s">
        <v>9</v>
      </c>
      <c r="B86" s="37">
        <v>919.25</v>
      </c>
      <c r="C86" s="37">
        <v>1006.28</v>
      </c>
      <c r="D86" s="34">
        <v>-7.069999999999936</v>
      </c>
      <c r="E86" s="29">
        <v>279.5</v>
      </c>
      <c r="F86" s="33">
        <f aca="true" t="shared" si="21" ref="F86:F92">SUM(B86:E86)</f>
        <v>2197.96</v>
      </c>
      <c r="G86" s="33">
        <f>F86/$F$93*100</f>
        <v>17.53824891999764</v>
      </c>
      <c r="H86" s="32">
        <v>7072.16</v>
      </c>
      <c r="I86" s="14">
        <f aca="true" t="shared" si="22" ref="I86:I92">H86/$H$93*100</f>
        <v>18.326367812660664</v>
      </c>
    </row>
    <row r="87" spans="1:9" ht="12" customHeight="1">
      <c r="A87" s="15" t="s">
        <v>10</v>
      </c>
      <c r="B87" s="38">
        <v>2.5</v>
      </c>
      <c r="C87" s="38">
        <v>4.24</v>
      </c>
      <c r="D87" s="34">
        <v>-2.34</v>
      </c>
      <c r="E87" s="29">
        <v>-0.18</v>
      </c>
      <c r="F87" s="33">
        <f t="shared" si="21"/>
        <v>4.220000000000001</v>
      </c>
      <c r="G87" s="33">
        <f aca="true" t="shared" si="23" ref="G87:G92">F87/$F$93*100</f>
        <v>0.03367277404611096</v>
      </c>
      <c r="H87" s="32">
        <v>25.78</v>
      </c>
      <c r="I87" s="14">
        <f t="shared" si="22"/>
        <v>0.06680473323714281</v>
      </c>
    </row>
    <row r="88" spans="1:9" ht="12" customHeight="1">
      <c r="A88" s="15" t="s">
        <v>11</v>
      </c>
      <c r="B88" s="38">
        <v>1451.84</v>
      </c>
      <c r="C88" s="38">
        <v>2664.51</v>
      </c>
      <c r="D88" s="34">
        <v>695.93</v>
      </c>
      <c r="E88" s="29">
        <v>771.89</v>
      </c>
      <c r="F88" s="33">
        <f t="shared" si="21"/>
        <v>5584.170000000001</v>
      </c>
      <c r="G88" s="33">
        <f t="shared" si="23"/>
        <v>44.55793711968517</v>
      </c>
      <c r="H88" s="32">
        <v>10961.02</v>
      </c>
      <c r="I88" s="14">
        <f t="shared" si="22"/>
        <v>28.40372448048825</v>
      </c>
    </row>
    <row r="89" spans="1:9" ht="12" customHeight="1">
      <c r="A89" s="15" t="s">
        <v>12</v>
      </c>
      <c r="B89" s="39">
        <v>0</v>
      </c>
      <c r="C89" s="38">
        <v>0</v>
      </c>
      <c r="D89" s="34">
        <v>0</v>
      </c>
      <c r="E89" s="29">
        <v>0</v>
      </c>
      <c r="F89" s="33">
        <f t="shared" si="21"/>
        <v>0</v>
      </c>
      <c r="G89" s="33">
        <f t="shared" si="23"/>
        <v>0</v>
      </c>
      <c r="H89" s="32">
        <v>0</v>
      </c>
      <c r="I89" s="14">
        <f t="shared" si="22"/>
        <v>0</v>
      </c>
    </row>
    <row r="90" spans="1:9" ht="12" customHeight="1">
      <c r="A90" s="15" t="s">
        <v>13</v>
      </c>
      <c r="B90" s="38">
        <v>278.97</v>
      </c>
      <c r="C90" s="38">
        <v>236.94</v>
      </c>
      <c r="D90" s="34">
        <v>64.33</v>
      </c>
      <c r="E90" s="29">
        <v>111.01</v>
      </c>
      <c r="F90" s="33">
        <f t="shared" si="21"/>
        <v>691.2500000000001</v>
      </c>
      <c r="G90" s="33">
        <f t="shared" si="23"/>
        <v>5.515712099377772</v>
      </c>
      <c r="H90" s="32">
        <v>2305.62</v>
      </c>
      <c r="I90" s="14">
        <f t="shared" si="22"/>
        <v>5.974644260908502</v>
      </c>
    </row>
    <row r="91" spans="1:9" ht="12" customHeight="1">
      <c r="A91" s="15" t="s">
        <v>14</v>
      </c>
      <c r="B91" s="29">
        <v>2005.37</v>
      </c>
      <c r="C91" s="29">
        <v>1272.88</v>
      </c>
      <c r="D91" s="34">
        <v>574.38</v>
      </c>
      <c r="E91" s="29">
        <v>-133.76</v>
      </c>
      <c r="F91" s="33">
        <f t="shared" si="21"/>
        <v>3718.87</v>
      </c>
      <c r="G91" s="33">
        <f t="shared" si="23"/>
        <v>29.674092231483563</v>
      </c>
      <c r="H91" s="32">
        <v>15767.54</v>
      </c>
      <c r="I91" s="14">
        <f t="shared" si="22"/>
        <v>40.859049786888235</v>
      </c>
    </row>
    <row r="92" spans="1:9" ht="12" customHeight="1">
      <c r="A92" s="16" t="s">
        <v>15</v>
      </c>
      <c r="B92" s="35">
        <v>-344.5</v>
      </c>
      <c r="C92" s="35">
        <v>903.02</v>
      </c>
      <c r="D92" s="42">
        <v>0.4399999999999977</v>
      </c>
      <c r="E92" s="35">
        <v>-223.05</v>
      </c>
      <c r="F92" s="36">
        <f t="shared" si="21"/>
        <v>335.91</v>
      </c>
      <c r="G92" s="36">
        <f t="shared" si="23"/>
        <v>2.6803368554097466</v>
      </c>
      <c r="H92" s="31">
        <v>2457.96</v>
      </c>
      <c r="I92" s="17">
        <f t="shared" si="22"/>
        <v>6.369408925817205</v>
      </c>
    </row>
    <row r="93" spans="1:9" ht="12" customHeight="1">
      <c r="A93" s="18" t="s">
        <v>16</v>
      </c>
      <c r="B93" s="20">
        <v>4313.43</v>
      </c>
      <c r="C93" s="20">
        <v>6087.87</v>
      </c>
      <c r="D93" s="43">
        <v>1325.67</v>
      </c>
      <c r="E93" s="20">
        <v>805.41</v>
      </c>
      <c r="F93" s="20">
        <f>SUM(F86:F92)</f>
        <v>12532.380000000001</v>
      </c>
      <c r="G93" s="27">
        <f>SUM(G86:G92)</f>
        <v>100.00000000000001</v>
      </c>
      <c r="H93" s="30">
        <v>38590.08</v>
      </c>
      <c r="I93" s="20">
        <f>SUM(I86:I92)</f>
        <v>100.00000000000001</v>
      </c>
    </row>
    <row r="94" ht="12" customHeight="1"/>
    <row r="95" ht="12" customHeight="1">
      <c r="A95" s="1" t="s">
        <v>24</v>
      </c>
    </row>
    <row r="96" ht="12" customHeight="1">
      <c r="A96" s="1" t="s">
        <v>28</v>
      </c>
    </row>
    <row r="97" ht="12" customHeight="1">
      <c r="A97" s="1" t="s">
        <v>29</v>
      </c>
    </row>
    <row r="98" ht="12" customHeight="1">
      <c r="A98" s="1" t="s">
        <v>30</v>
      </c>
    </row>
    <row r="99" ht="12" customHeight="1"/>
  </sheetData>
  <printOptions/>
  <pageMargins left="0.75" right="0.75" top="0.39" bottom="0.53" header="0.3" footer="0.28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2007-02-05T12:57:56Z</cp:lastPrinted>
  <dcterms:created xsi:type="dcterms:W3CDTF">2001-01-11T13:23:45Z</dcterms:created>
  <dcterms:modified xsi:type="dcterms:W3CDTF">2007-02-05T12:58:00Z</dcterms:modified>
  <cp:category/>
  <cp:version/>
  <cp:contentType/>
  <cp:contentStatus/>
</cp:coreProperties>
</file>