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8" sheetId="1" r:id="rId1"/>
  </sheets>
  <definedNames>
    <definedName name="_xlnm.Print_Area" localSheetId="0">'2008'!$A$1:$J$98</definedName>
    <definedName name="_xlnm.Print_Titles" localSheetId="0">'2008'!$1:$8</definedName>
  </definedNames>
  <calcPr fullCalcOnLoad="1"/>
</workbook>
</file>

<file path=xl/sharedStrings.xml><?xml version="1.0" encoding="utf-8"?>
<sst xmlns="http://schemas.openxmlformats.org/spreadsheetml/2006/main" count="140" uniqueCount="32">
  <si>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</si>
  <si>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</si>
  <si>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</si>
  <si>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</si>
  <si>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</si>
  <si>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</si>
  <si>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</si>
  <si>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</si>
  <si>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</si>
  <si>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</si>
  <si>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</si>
  <si>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</si>
  <si>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</si>
  <si>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</si>
  <si>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</si>
  <si>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</si>
  <si>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</si>
  <si>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</si>
  <si>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</si>
  <si>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</si>
  <si>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</si>
  <si>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</si>
  <si>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Fondförmögenhet*</t>
  </si>
  <si>
    <t>* Summa fondförmögenhet för "Alla fondtyper" är justerad för fond-i-fonders placeringar i egna fonder.</t>
  </si>
  <si>
    <t>Fond-i-fonder</t>
  </si>
  <si>
    <t>sparande kv. 1-4</t>
  </si>
  <si>
    <t xml:space="preserve">Observera att från och med 2006 ingår inte återinvesterade utdelningar i nettosparandet. </t>
  </si>
  <si>
    <t>Statistiken blir därför inte fullt jämförbar bakåt i tiden.</t>
  </si>
  <si>
    <t>Nettosparande i fonder samt fondförmögenhet efter kategorier 2008 (MSEK)</t>
  </si>
  <si>
    <t>Kategorin Premiepension innehåller från och med 2006 samtliga fonder i Premiepensionssystemet.</t>
  </si>
  <si>
    <t>Premiepensionen</t>
  </si>
  <si>
    <t>Kvartal 3 är reviderad.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</si>
</sst>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4" fontId="5" fillId="2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5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8"/>
  <sheetViews>
    <sheetView tabSelected="1" zoomScaleSheetLayoutView="100" workbookViewId="0" topLeftCell="A1">
      <selection activeCell="A100" sqref="A100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hidden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51" t="s">
        <v>28</v>
      </c>
      <c r="B7" s="2"/>
      <c r="D7" s="3"/>
      <c r="E7" s="3"/>
    </row>
    <row r="8" ht="10.5" customHeight="1"/>
    <row r="9" ht="10.5" customHeight="1"/>
    <row r="10" ht="12" customHeight="1">
      <c r="A10" s="3" t="s">
        <v>0</v>
      </c>
    </row>
    <row r="11" spans="1:9" ht="12" customHeight="1">
      <c r="A11" s="4"/>
      <c r="B11" s="5" t="s">
        <v>1</v>
      </c>
      <c r="C11" s="5" t="s">
        <v>2</v>
      </c>
      <c r="D11" s="5" t="s">
        <v>3</v>
      </c>
      <c r="E11" s="5" t="s">
        <v>21</v>
      </c>
      <c r="F11" s="6" t="s">
        <v>4</v>
      </c>
      <c r="G11" s="7" t="s">
        <v>5</v>
      </c>
      <c r="H11" s="6" t="s">
        <v>22</v>
      </c>
      <c r="I11" s="5" t="s">
        <v>6</v>
      </c>
    </row>
    <row r="12" spans="1:9" ht="12" customHeight="1">
      <c r="A12" s="8"/>
      <c r="B12" s="9"/>
      <c r="C12" s="9"/>
      <c r="D12" s="9"/>
      <c r="E12" s="10"/>
      <c r="F12" s="10" t="s">
        <v>25</v>
      </c>
      <c r="G12" s="11" t="s">
        <v>7</v>
      </c>
      <c r="H12" s="47">
        <v>39813</v>
      </c>
      <c r="I12" s="9" t="s">
        <v>8</v>
      </c>
    </row>
    <row r="13" spans="1:9" ht="12" customHeight="1">
      <c r="A13" s="12" t="s">
        <v>9</v>
      </c>
      <c r="B13" s="29">
        <f>B26+B38+B50+B62+B74+B86</f>
        <v>-16534.489999999998</v>
      </c>
      <c r="C13" s="29">
        <f>C26+C38+C50+C62+C74+C86</f>
        <v>-9277.2</v>
      </c>
      <c r="D13" s="29">
        <f>D26+D38+D50+D62+D74+D86</f>
        <v>-5854.389999999999</v>
      </c>
      <c r="E13" s="29">
        <f>E26+E38+E50+E62+E74+E86</f>
        <v>1323.3500000000004</v>
      </c>
      <c r="F13" s="33">
        <f aca="true" t="shared" si="0" ref="F13:F19">SUM(B13:E13)</f>
        <v>-30342.729999999996</v>
      </c>
      <c r="G13" s="13">
        <f aca="true" t="shared" si="1" ref="G13:G19">F13/$F$20*100</f>
        <v>-3361.6415995113257</v>
      </c>
      <c r="H13" s="29">
        <v>380710.53</v>
      </c>
      <c r="I13" s="14">
        <f aca="true" t="shared" si="2" ref="I13:I19">H13/$H$20*100</f>
        <v>30.816138268741977</v>
      </c>
    </row>
    <row r="14" spans="1:9" ht="12" customHeight="1">
      <c r="A14" s="15" t="s">
        <v>10</v>
      </c>
      <c r="B14" s="29">
        <f aca="true" t="shared" si="3" ref="B14:C19">B27+B39+B51+B63+B75+B87</f>
        <v>319.33000000000004</v>
      </c>
      <c r="C14" s="29">
        <f t="shared" si="3"/>
        <v>617.3000000000001</v>
      </c>
      <c r="D14" s="29">
        <f aca="true" t="shared" si="4" ref="D14:E19">D27+D39+D51+D63+D75+D87</f>
        <v>376.50999999999993</v>
      </c>
      <c r="E14" s="29">
        <f t="shared" si="4"/>
        <v>1505.66</v>
      </c>
      <c r="F14" s="33">
        <f t="shared" si="0"/>
        <v>2818.8</v>
      </c>
      <c r="G14" s="13">
        <f t="shared" si="1"/>
        <v>312.292115465633</v>
      </c>
      <c r="H14" s="29">
        <v>37311.72</v>
      </c>
      <c r="I14" s="14">
        <f t="shared" si="2"/>
        <v>3.0201505657450176</v>
      </c>
    </row>
    <row r="15" spans="1:9" ht="12" customHeight="1">
      <c r="A15" s="15" t="s">
        <v>11</v>
      </c>
      <c r="B15" s="29">
        <f t="shared" si="3"/>
        <v>7224.040000000001</v>
      </c>
      <c r="C15" s="29">
        <f t="shared" si="3"/>
        <v>6694.300000000002</v>
      </c>
      <c r="D15" s="29">
        <f t="shared" si="4"/>
        <v>8292.760000000002</v>
      </c>
      <c r="E15" s="29">
        <f t="shared" si="4"/>
        <v>5782.479999999999</v>
      </c>
      <c r="F15" s="33">
        <f t="shared" si="0"/>
        <v>27993.580000000005</v>
      </c>
      <c r="G15" s="13">
        <f t="shared" si="1"/>
        <v>3101.381551602255</v>
      </c>
      <c r="H15" s="29">
        <v>316191.14</v>
      </c>
      <c r="I15" s="14">
        <f t="shared" si="2"/>
        <v>25.593696842562125</v>
      </c>
    </row>
    <row r="16" spans="1:9" ht="12" customHeight="1">
      <c r="A16" s="15" t="s">
        <v>30</v>
      </c>
      <c r="B16" s="29">
        <f t="shared" si="3"/>
        <v>1532.24</v>
      </c>
      <c r="C16" s="29">
        <f t="shared" si="3"/>
        <v>-306.8299999999999</v>
      </c>
      <c r="D16" s="29">
        <f t="shared" si="4"/>
        <v>-247.75999999999988</v>
      </c>
      <c r="E16" s="29">
        <f t="shared" si="4"/>
        <v>26784.306448000003</v>
      </c>
      <c r="F16" s="33">
        <f t="shared" si="0"/>
        <v>27761.956448000004</v>
      </c>
      <c r="G16" s="13">
        <f t="shared" si="1"/>
        <v>3075.7202031398792</v>
      </c>
      <c r="H16" s="29">
        <v>225037.54357299997</v>
      </c>
      <c r="I16" s="14">
        <f t="shared" si="2"/>
        <v>18.215382848495455</v>
      </c>
    </row>
    <row r="17" spans="1:9" ht="12" customHeight="1">
      <c r="A17" s="15" t="s">
        <v>12</v>
      </c>
      <c r="B17" s="29">
        <f t="shared" si="3"/>
        <v>-752.0600000000001</v>
      </c>
      <c r="C17" s="29">
        <f t="shared" si="3"/>
        <v>-1869.54</v>
      </c>
      <c r="D17" s="29">
        <f t="shared" si="4"/>
        <v>393.2900000000001</v>
      </c>
      <c r="E17" s="29">
        <f t="shared" si="4"/>
        <v>-1203.39</v>
      </c>
      <c r="F17" s="33">
        <f t="shared" si="0"/>
        <v>-3431.7</v>
      </c>
      <c r="G17" s="13">
        <f t="shared" si="1"/>
        <v>-380.19471145289225</v>
      </c>
      <c r="H17" s="29">
        <v>46686.96</v>
      </c>
      <c r="I17" s="14">
        <f t="shared" si="2"/>
        <v>3.7790176560318045</v>
      </c>
    </row>
    <row r="18" spans="1:9" ht="12" customHeight="1">
      <c r="A18" s="15" t="s">
        <v>13</v>
      </c>
      <c r="B18" s="29">
        <f t="shared" si="3"/>
        <v>-4759.850000000001</v>
      </c>
      <c r="C18" s="29">
        <f t="shared" si="3"/>
        <v>-3964.18</v>
      </c>
      <c r="D18" s="29">
        <f t="shared" si="4"/>
        <v>-2190.8000000000006</v>
      </c>
      <c r="E18" s="29">
        <f t="shared" si="4"/>
        <v>-6286.1299999999965</v>
      </c>
      <c r="F18" s="33">
        <f t="shared" si="0"/>
        <v>-17200.96</v>
      </c>
      <c r="G18" s="13">
        <f t="shared" si="1"/>
        <v>-1905.6776594436408</v>
      </c>
      <c r="H18" s="29">
        <v>198591.37</v>
      </c>
      <c r="I18" s="14">
        <f t="shared" si="2"/>
        <v>16.07473036508577</v>
      </c>
    </row>
    <row r="19" spans="1:9" ht="12" customHeight="1">
      <c r="A19" s="16" t="s">
        <v>14</v>
      </c>
      <c r="B19" s="52">
        <f t="shared" si="3"/>
        <v>-1611.81</v>
      </c>
      <c r="C19" s="52">
        <f t="shared" si="3"/>
        <v>-1276.4599999999994</v>
      </c>
      <c r="D19" s="52">
        <f t="shared" si="4"/>
        <v>-401.93000000000006</v>
      </c>
      <c r="E19" s="52">
        <f t="shared" si="4"/>
        <v>-3406.129999999999</v>
      </c>
      <c r="F19" s="36">
        <f t="shared" si="0"/>
        <v>-6696.329999999999</v>
      </c>
      <c r="G19" s="13">
        <f t="shared" si="1"/>
        <v>-741.8798997999085</v>
      </c>
      <c r="H19" s="52">
        <v>30896.56</v>
      </c>
      <c r="I19" s="17">
        <f t="shared" si="2"/>
        <v>2.500883453337849</v>
      </c>
    </row>
    <row r="20" spans="1:9" ht="12" customHeight="1">
      <c r="A20" s="18" t="s">
        <v>15</v>
      </c>
      <c r="B20" s="20">
        <f aca="true" t="shared" si="5" ref="B20:G20">SUM(B13:B19)</f>
        <v>-14582.599999999997</v>
      </c>
      <c r="C20" s="20">
        <f t="shared" si="5"/>
        <v>-9382.609999999999</v>
      </c>
      <c r="D20" s="20">
        <f t="shared" si="5"/>
        <v>367.68000000000234</v>
      </c>
      <c r="E20" s="20">
        <f t="shared" si="5"/>
        <v>24500.146448000007</v>
      </c>
      <c r="F20" s="20">
        <f t="shared" si="5"/>
        <v>902.6164480000143</v>
      </c>
      <c r="G20" s="19">
        <f t="shared" si="5"/>
        <v>100.00000000000011</v>
      </c>
      <c r="H20" s="20">
        <v>1235425.823573</v>
      </c>
      <c r="I20" s="20">
        <f>SUM(I13:I19)</f>
        <v>100</v>
      </c>
    </row>
    <row r="21" spans="1:9" ht="12" customHeight="1" thickBot="1">
      <c r="A21" s="21"/>
      <c r="B21" s="21"/>
      <c r="C21" s="21"/>
      <c r="D21" s="21"/>
      <c r="E21" s="21"/>
      <c r="F21" s="21"/>
      <c r="G21" s="21"/>
      <c r="H21" s="21"/>
      <c r="I21" s="22"/>
    </row>
    <row r="22" spans="1:8" ht="10.5" customHeight="1">
      <c r="A22" s="23"/>
      <c r="B22" s="23"/>
      <c r="C22" s="23"/>
      <c r="D22" s="23"/>
      <c r="E22" s="23"/>
      <c r="F22" s="23"/>
      <c r="G22" s="23"/>
      <c r="H22" s="23"/>
    </row>
    <row r="23" ht="12" customHeight="1">
      <c r="A23" s="3" t="s">
        <v>16</v>
      </c>
    </row>
    <row r="24" spans="1:9" ht="12" customHeight="1">
      <c r="A24" s="4"/>
      <c r="B24" s="5" t="s">
        <v>1</v>
      </c>
      <c r="C24" s="5" t="s">
        <v>2</v>
      </c>
      <c r="D24" s="5" t="s">
        <v>3</v>
      </c>
      <c r="E24" s="5" t="s">
        <v>21</v>
      </c>
      <c r="F24" s="6" t="s">
        <v>4</v>
      </c>
      <c r="G24" s="7" t="s">
        <v>5</v>
      </c>
      <c r="H24" s="6" t="s">
        <v>6</v>
      </c>
      <c r="I24" s="5" t="s">
        <v>6</v>
      </c>
    </row>
    <row r="25" spans="1:9" ht="12" customHeight="1">
      <c r="A25" s="8"/>
      <c r="B25" s="9"/>
      <c r="C25" s="9"/>
      <c r="D25" s="9"/>
      <c r="E25" s="10"/>
      <c r="F25" s="10" t="str">
        <f>F12</f>
        <v>sparande kv. 1-4</v>
      </c>
      <c r="G25" s="11" t="s">
        <v>7</v>
      </c>
      <c r="H25" s="47">
        <f>+$H$12</f>
        <v>39813</v>
      </c>
      <c r="I25" s="9" t="s">
        <v>8</v>
      </c>
    </row>
    <row r="26" spans="1:9" ht="12" customHeight="1">
      <c r="A26" s="12" t="s">
        <v>9</v>
      </c>
      <c r="B26" s="29">
        <v>-9042.05</v>
      </c>
      <c r="C26" s="29">
        <v>-2029.99</v>
      </c>
      <c r="D26" s="34">
        <v>-2791.34</v>
      </c>
      <c r="E26" s="45">
        <v>-20.06999999999971</v>
      </c>
      <c r="F26" s="33">
        <f aca="true" t="shared" si="6" ref="F26:F32">SUM(B26:E26)</f>
        <v>-13883.449999999999</v>
      </c>
      <c r="G26" s="13">
        <f>F26/$F$33*100</f>
        <v>400.99385950217527</v>
      </c>
      <c r="H26" s="32">
        <v>175656.94</v>
      </c>
      <c r="I26" s="14">
        <f aca="true" t="shared" si="7" ref="I26:I32">H26/$H$33*100</f>
        <v>28.973522397299423</v>
      </c>
    </row>
    <row r="27" spans="1:9" ht="12" customHeight="1">
      <c r="A27" s="15" t="s">
        <v>10</v>
      </c>
      <c r="B27" s="29">
        <v>-485.2</v>
      </c>
      <c r="C27" s="29">
        <v>460.26</v>
      </c>
      <c r="D27" s="34">
        <v>-426.35</v>
      </c>
      <c r="E27" s="45">
        <v>373.17</v>
      </c>
      <c r="F27" s="33">
        <f t="shared" si="6"/>
        <v>-78.12</v>
      </c>
      <c r="G27" s="13">
        <f aca="true" t="shared" si="8" ref="G27:G32">F27/$F$33*100</f>
        <v>2.256329680613244</v>
      </c>
      <c r="H27" s="32">
        <v>23054.42</v>
      </c>
      <c r="I27" s="14">
        <f t="shared" si="7"/>
        <v>3.802683538872689</v>
      </c>
    </row>
    <row r="28" spans="1:9" ht="12" customHeight="1">
      <c r="A28" s="15" t="s">
        <v>11</v>
      </c>
      <c r="B28" s="29">
        <v>-4913.13</v>
      </c>
      <c r="C28" s="29">
        <v>5360.31</v>
      </c>
      <c r="D28" s="34">
        <v>479.9900000000016</v>
      </c>
      <c r="E28" s="45">
        <v>2408.77</v>
      </c>
      <c r="F28" s="33">
        <f t="shared" si="6"/>
        <v>3335.940000000002</v>
      </c>
      <c r="G28" s="13">
        <f t="shared" si="8"/>
        <v>-96.35151606176329</v>
      </c>
      <c r="H28" s="32">
        <v>111423.19</v>
      </c>
      <c r="I28" s="14">
        <f t="shared" si="7"/>
        <v>18.378563870254993</v>
      </c>
    </row>
    <row r="29" spans="1:9" ht="10.5" customHeight="1">
      <c r="A29" s="15" t="s">
        <v>30</v>
      </c>
      <c r="B29" s="34">
        <v>-3157.95</v>
      </c>
      <c r="C29" s="29">
        <v>947.59</v>
      </c>
      <c r="D29" s="34">
        <v>-2800.48</v>
      </c>
      <c r="E29" s="45">
        <v>21041.36</v>
      </c>
      <c r="F29" s="33">
        <f t="shared" si="6"/>
        <v>16030.52</v>
      </c>
      <c r="G29" s="13">
        <f t="shared" si="8"/>
        <v>-463.00739979088854</v>
      </c>
      <c r="H29" s="32">
        <v>163761.800688</v>
      </c>
      <c r="I29" s="14">
        <f t="shared" si="7"/>
        <v>27.011492970649787</v>
      </c>
    </row>
    <row r="30" spans="1:9" ht="12" customHeight="1">
      <c r="A30" s="15" t="s">
        <v>12</v>
      </c>
      <c r="B30" s="29">
        <v>-161.89</v>
      </c>
      <c r="C30" s="29">
        <v>20.51</v>
      </c>
      <c r="D30" s="34">
        <v>269.79</v>
      </c>
      <c r="E30" s="45">
        <v>366.13</v>
      </c>
      <c r="F30" s="33">
        <f t="shared" si="6"/>
        <v>494.54</v>
      </c>
      <c r="G30" s="13">
        <f t="shared" si="8"/>
        <v>-14.283733746165817</v>
      </c>
      <c r="H30" s="32">
        <v>13571.66</v>
      </c>
      <c r="I30" s="14">
        <f t="shared" si="7"/>
        <v>2.238561112236913</v>
      </c>
    </row>
    <row r="31" spans="1:9" ht="12" customHeight="1">
      <c r="A31" s="15" t="s">
        <v>13</v>
      </c>
      <c r="B31" s="29">
        <v>-2903.19</v>
      </c>
      <c r="C31" s="29">
        <v>-1164.65</v>
      </c>
      <c r="D31" s="34">
        <v>-649.6100000000006</v>
      </c>
      <c r="E31" s="45">
        <v>-2593.27</v>
      </c>
      <c r="F31" s="33">
        <f t="shared" si="6"/>
        <v>-7310.720000000001</v>
      </c>
      <c r="G31" s="13">
        <f t="shared" si="8"/>
        <v>211.1545637820386</v>
      </c>
      <c r="H31" s="32">
        <v>100850.7</v>
      </c>
      <c r="I31" s="14">
        <f t="shared" si="7"/>
        <v>16.634697241300714</v>
      </c>
    </row>
    <row r="32" spans="1:9" ht="12" customHeight="1">
      <c r="A32" s="16" t="s">
        <v>14</v>
      </c>
      <c r="B32" s="35">
        <v>-1517.88</v>
      </c>
      <c r="C32" s="35">
        <v>501.53000000000065</v>
      </c>
      <c r="D32" s="42">
        <v>-180.27</v>
      </c>
      <c r="E32" s="46">
        <v>-854.3499999999985</v>
      </c>
      <c r="F32" s="36">
        <f t="shared" si="6"/>
        <v>-2050.969999999998</v>
      </c>
      <c r="G32" s="40">
        <f t="shared" si="8"/>
        <v>59.23789663399053</v>
      </c>
      <c r="H32" s="31">
        <v>17948.41</v>
      </c>
      <c r="I32" s="17">
        <f t="shared" si="7"/>
        <v>2.960478869385479</v>
      </c>
    </row>
    <row r="33" spans="1:9" ht="12" customHeight="1">
      <c r="A33" s="18" t="s">
        <v>15</v>
      </c>
      <c r="B33" s="20">
        <v>-22181.29</v>
      </c>
      <c r="C33" s="20">
        <v>4095.56</v>
      </c>
      <c r="D33" s="43">
        <v>-6098.27</v>
      </c>
      <c r="E33" s="43">
        <v>20721.74</v>
      </c>
      <c r="F33" s="20">
        <f>SUM(F26:F32)</f>
        <v>-3462.259999999996</v>
      </c>
      <c r="G33" s="19">
        <f>SUM(G26:G32)</f>
        <v>100.00000000000001</v>
      </c>
      <c r="H33" s="30">
        <v>606267.120688</v>
      </c>
      <c r="I33" s="20">
        <f>SUM(I26:I32)</f>
        <v>100</v>
      </c>
    </row>
    <row r="34" spans="4:5" ht="10.5" customHeight="1">
      <c r="D34" s="44"/>
      <c r="E34" s="44"/>
    </row>
    <row r="35" spans="1:5" ht="12" customHeight="1">
      <c r="A35" s="3" t="s">
        <v>17</v>
      </c>
      <c r="D35" s="44"/>
      <c r="E35" s="44"/>
    </row>
    <row r="36" spans="1:9" ht="12" customHeight="1">
      <c r="A36" s="4"/>
      <c r="B36" s="5" t="s">
        <v>1</v>
      </c>
      <c r="C36" s="5" t="s">
        <v>2</v>
      </c>
      <c r="D36" s="5" t="s">
        <v>3</v>
      </c>
      <c r="E36" s="5" t="s">
        <v>21</v>
      </c>
      <c r="F36" s="6" t="s">
        <v>4</v>
      </c>
      <c r="G36" s="7" t="s">
        <v>5</v>
      </c>
      <c r="H36" s="6" t="s">
        <v>6</v>
      </c>
      <c r="I36" s="5" t="s">
        <v>6</v>
      </c>
    </row>
    <row r="37" spans="1:9" ht="12" customHeight="1">
      <c r="A37" s="8"/>
      <c r="B37" s="9"/>
      <c r="C37" s="9"/>
      <c r="D37" s="9"/>
      <c r="E37" s="10"/>
      <c r="F37" s="10" t="str">
        <f>F12</f>
        <v>sparande kv. 1-4</v>
      </c>
      <c r="G37" s="11" t="s">
        <v>7</v>
      </c>
      <c r="H37" s="47">
        <v>39813</v>
      </c>
      <c r="I37" s="9" t="s">
        <v>8</v>
      </c>
    </row>
    <row r="38" spans="1:9" ht="12" customHeight="1">
      <c r="A38" s="12" t="s">
        <v>9</v>
      </c>
      <c r="B38" s="29">
        <v>-1585.81</v>
      </c>
      <c r="C38" s="29">
        <v>-1311.55</v>
      </c>
      <c r="D38" s="34">
        <v>-1132.34</v>
      </c>
      <c r="E38" s="45">
        <v>-808.19</v>
      </c>
      <c r="F38" s="33">
        <f aca="true" t="shared" si="9" ref="F38:F44">SUM(B38:E38)</f>
        <v>-4837.889999999999</v>
      </c>
      <c r="G38" s="13">
        <f>F38/$F$45*100</f>
        <v>-191.61631745653722</v>
      </c>
      <c r="H38" s="32">
        <v>35055.46</v>
      </c>
      <c r="I38" s="14">
        <f aca="true" t="shared" si="10" ref="I38:I44">H38/$H$45*100</f>
        <v>18.833292461857106</v>
      </c>
    </row>
    <row r="39" spans="1:9" ht="12" customHeight="1">
      <c r="A39" s="15" t="s">
        <v>10</v>
      </c>
      <c r="B39" s="29">
        <v>35.45</v>
      </c>
      <c r="C39" s="29">
        <v>199.38</v>
      </c>
      <c r="D39" s="34">
        <v>235.55</v>
      </c>
      <c r="E39" s="45">
        <v>213.69</v>
      </c>
      <c r="F39" s="33">
        <f t="shared" si="9"/>
        <v>684.0699999999999</v>
      </c>
      <c r="G39" s="13">
        <f aca="true" t="shared" si="11" ref="G39:G44">F39/$F$45*100</f>
        <v>27.09424445005848</v>
      </c>
      <c r="H39" s="32">
        <v>6196.63</v>
      </c>
      <c r="I39" s="14">
        <f t="shared" si="10"/>
        <v>3.3290946707850253</v>
      </c>
    </row>
    <row r="40" spans="1:9" ht="12" customHeight="1">
      <c r="A40" s="15" t="s">
        <v>11</v>
      </c>
      <c r="B40" s="29">
        <v>-1677</v>
      </c>
      <c r="C40" s="29">
        <v>3337.45</v>
      </c>
      <c r="D40" s="34">
        <v>-217.09</v>
      </c>
      <c r="E40" s="45">
        <v>1228.16</v>
      </c>
      <c r="F40" s="33">
        <f t="shared" si="9"/>
        <v>2671.52</v>
      </c>
      <c r="G40" s="13">
        <f t="shared" si="11"/>
        <v>105.81200159811166</v>
      </c>
      <c r="H40" s="32">
        <v>88009.62</v>
      </c>
      <c r="I40" s="14">
        <f t="shared" si="10"/>
        <v>47.28253210532421</v>
      </c>
    </row>
    <row r="41" spans="1:9" ht="12" customHeight="1">
      <c r="A41" s="15" t="s">
        <v>30</v>
      </c>
      <c r="B41" s="34">
        <v>139.24</v>
      </c>
      <c r="C41" s="29">
        <v>364.79</v>
      </c>
      <c r="D41" s="34">
        <v>-162.47</v>
      </c>
      <c r="E41" s="45">
        <v>3922.5397599999997</v>
      </c>
      <c r="F41" s="33">
        <f t="shared" si="9"/>
        <v>4264.09976</v>
      </c>
      <c r="G41" s="13">
        <f t="shared" si="11"/>
        <v>168.88996923834654</v>
      </c>
      <c r="H41" s="32">
        <v>37449.459786</v>
      </c>
      <c r="I41" s="14">
        <f t="shared" si="10"/>
        <v>20.119451540167912</v>
      </c>
    </row>
    <row r="42" spans="1:9" ht="12" customHeight="1">
      <c r="A42" s="15" t="s">
        <v>12</v>
      </c>
      <c r="B42" s="29">
        <v>-98.49</v>
      </c>
      <c r="C42" s="29">
        <v>-112.54</v>
      </c>
      <c r="D42" s="34">
        <v>-50.38</v>
      </c>
      <c r="E42" s="45">
        <v>80.52</v>
      </c>
      <c r="F42" s="33">
        <f t="shared" si="9"/>
        <v>-180.89000000000004</v>
      </c>
      <c r="G42" s="13">
        <f t="shared" si="11"/>
        <v>-7.1645853181269175</v>
      </c>
      <c r="H42" s="32">
        <v>7820.58</v>
      </c>
      <c r="I42" s="14">
        <f t="shared" si="10"/>
        <v>4.201550068415889</v>
      </c>
    </row>
    <row r="43" spans="1:9" ht="12" customHeight="1">
      <c r="A43" s="15" t="s">
        <v>13</v>
      </c>
      <c r="B43" s="29">
        <v>70.35000000000014</v>
      </c>
      <c r="C43" s="29">
        <v>-7.880000000000109</v>
      </c>
      <c r="D43" s="34">
        <v>952.09</v>
      </c>
      <c r="E43" s="45">
        <v>-782.08</v>
      </c>
      <c r="F43" s="33">
        <f t="shared" si="9"/>
        <v>232.48000000000002</v>
      </c>
      <c r="G43" s="13">
        <f t="shared" si="11"/>
        <v>9.207931863332112</v>
      </c>
      <c r="H43" s="32">
        <v>11097.51</v>
      </c>
      <c r="I43" s="14">
        <f t="shared" si="10"/>
        <v>5.962057021313766</v>
      </c>
    </row>
    <row r="44" spans="1:9" ht="12" customHeight="1">
      <c r="A44" s="16" t="s">
        <v>14</v>
      </c>
      <c r="B44" s="35">
        <v>-144.47</v>
      </c>
      <c r="C44" s="35">
        <v>-51.989999999999895</v>
      </c>
      <c r="D44" s="42">
        <v>-19.68</v>
      </c>
      <c r="E44" s="46">
        <v>-92.47000000000048</v>
      </c>
      <c r="F44" s="36">
        <f t="shared" si="9"/>
        <v>-308.61000000000035</v>
      </c>
      <c r="G44" s="40">
        <f t="shared" si="11"/>
        <v>-12.223244375184644</v>
      </c>
      <c r="H44" s="31">
        <v>506.33000000000175</v>
      </c>
      <c r="I44" s="17">
        <f t="shared" si="10"/>
        <v>0.27202213213611065</v>
      </c>
    </row>
    <row r="45" spans="1:9" ht="12" customHeight="1">
      <c r="A45" s="18" t="s">
        <v>15</v>
      </c>
      <c r="B45" s="20">
        <v>-3260.73</v>
      </c>
      <c r="C45" s="20">
        <v>2417.66</v>
      </c>
      <c r="D45" s="43">
        <v>-394.32</v>
      </c>
      <c r="E45" s="43">
        <v>3762.1697599999998</v>
      </c>
      <c r="F45" s="20">
        <f>SUM(F38:F44)</f>
        <v>2524.7797600000004</v>
      </c>
      <c r="G45" s="41">
        <f>SUM(G38:G44)</f>
        <v>100.00000000000001</v>
      </c>
      <c r="H45" s="30">
        <v>186135.58978599997</v>
      </c>
      <c r="I45" s="20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3" t="s">
        <v>24</v>
      </c>
      <c r="D47" s="44"/>
      <c r="E47" s="44"/>
    </row>
    <row r="48" spans="1:9" ht="12" customHeight="1">
      <c r="A48" s="4"/>
      <c r="B48" s="5" t="s">
        <v>1</v>
      </c>
      <c r="C48" s="5" t="s">
        <v>2</v>
      </c>
      <c r="D48" s="5" t="s">
        <v>3</v>
      </c>
      <c r="E48" s="5" t="s">
        <v>21</v>
      </c>
      <c r="F48" s="6" t="s">
        <v>4</v>
      </c>
      <c r="G48" s="7" t="s">
        <v>5</v>
      </c>
      <c r="H48" s="6" t="s">
        <v>6</v>
      </c>
      <c r="I48" s="5" t="s">
        <v>6</v>
      </c>
    </row>
    <row r="49" spans="1:9" ht="12" customHeight="1">
      <c r="A49" s="8"/>
      <c r="B49" s="9"/>
      <c r="C49" s="9"/>
      <c r="D49" s="9"/>
      <c r="E49" s="10"/>
      <c r="F49" s="10" t="str">
        <f>F12</f>
        <v>sparande kv. 1-4</v>
      </c>
      <c r="G49" s="11" t="s">
        <v>7</v>
      </c>
      <c r="H49" s="47">
        <f>+$H$12</f>
        <v>39813</v>
      </c>
      <c r="I49" s="9" t="s">
        <v>8</v>
      </c>
    </row>
    <row r="50" spans="1:9" ht="12" customHeight="1">
      <c r="A50" s="12" t="s">
        <v>9</v>
      </c>
      <c r="B50" s="29">
        <v>-984.27</v>
      </c>
      <c r="C50" s="29">
        <v>-771.01</v>
      </c>
      <c r="D50" s="34">
        <v>-679.8</v>
      </c>
      <c r="E50" s="45">
        <v>-1050.5</v>
      </c>
      <c r="F50" s="33">
        <f aca="true" t="shared" si="12" ref="F50:F56">SUM(B50:E50)</f>
        <v>-3485.58</v>
      </c>
      <c r="G50" s="24">
        <f aca="true" t="shared" si="13" ref="G50:G56">F50/$F$57*100</f>
        <v>77.92087596658342</v>
      </c>
      <c r="H50" s="32">
        <v>14120.46</v>
      </c>
      <c r="I50" s="14">
        <f aca="true" t="shared" si="14" ref="I50:I56">H50/$H$57*100</f>
        <v>31.91008879619496</v>
      </c>
    </row>
    <row r="51" spans="1:9" ht="12" customHeight="1">
      <c r="A51" s="15" t="s">
        <v>10</v>
      </c>
      <c r="B51" s="29">
        <v>81.32</v>
      </c>
      <c r="C51" s="29">
        <v>-11.02</v>
      </c>
      <c r="D51" s="34">
        <v>81.1</v>
      </c>
      <c r="E51" s="45">
        <v>87.22</v>
      </c>
      <c r="F51" s="33">
        <f t="shared" si="12"/>
        <v>238.61999999999998</v>
      </c>
      <c r="G51" s="25">
        <f t="shared" si="13"/>
        <v>-5.3344004220663805</v>
      </c>
      <c r="H51" s="32">
        <v>1629</v>
      </c>
      <c r="I51" s="14">
        <f t="shared" si="14"/>
        <v>3.681291873565138</v>
      </c>
    </row>
    <row r="52" spans="1:9" ht="12" customHeight="1">
      <c r="A52" s="15" t="s">
        <v>11</v>
      </c>
      <c r="B52" s="29">
        <v>53.31</v>
      </c>
      <c r="C52" s="29">
        <v>874.35</v>
      </c>
      <c r="D52" s="34">
        <v>155.05</v>
      </c>
      <c r="E52" s="45">
        <v>170.59</v>
      </c>
      <c r="F52" s="33">
        <f t="shared" si="12"/>
        <v>1253.3</v>
      </c>
      <c r="G52" s="25">
        <f t="shared" si="13"/>
        <v>-28.017785805782395</v>
      </c>
      <c r="H52" s="32">
        <v>17529.9</v>
      </c>
      <c r="I52" s="14">
        <f t="shared" si="14"/>
        <v>39.61490387624894</v>
      </c>
    </row>
    <row r="53" spans="1:9" ht="12" customHeight="1">
      <c r="A53" s="15" t="s">
        <v>30</v>
      </c>
      <c r="B53" s="34">
        <v>3</v>
      </c>
      <c r="C53" s="29">
        <v>3</v>
      </c>
      <c r="D53" s="34">
        <v>0</v>
      </c>
      <c r="E53" s="45">
        <v>10</v>
      </c>
      <c r="F53" s="33">
        <f t="shared" si="12"/>
        <v>16</v>
      </c>
      <c r="G53" s="25">
        <f t="shared" si="13"/>
        <v>-0.35768337420611057</v>
      </c>
      <c r="H53" s="32">
        <v>67</v>
      </c>
      <c r="I53" s="14">
        <f t="shared" si="14"/>
        <v>0.15140979467701918</v>
      </c>
    </row>
    <row r="54" spans="1:9" ht="12" customHeight="1">
      <c r="A54" s="15" t="s">
        <v>12</v>
      </c>
      <c r="B54" s="29">
        <v>-153.94</v>
      </c>
      <c r="C54" s="29">
        <v>-32.93</v>
      </c>
      <c r="D54" s="34">
        <v>-14.63</v>
      </c>
      <c r="E54" s="45">
        <v>-40.29</v>
      </c>
      <c r="F54" s="33">
        <f t="shared" si="12"/>
        <v>-241.79</v>
      </c>
      <c r="G54" s="25">
        <f t="shared" si="13"/>
        <v>5.4052664405809665</v>
      </c>
      <c r="H54" s="32">
        <v>741.72</v>
      </c>
      <c r="I54" s="14">
        <f t="shared" si="14"/>
        <v>1.6761742225050547</v>
      </c>
    </row>
    <row r="55" spans="1:9" ht="12" customHeight="1">
      <c r="A55" s="15" t="s">
        <v>13</v>
      </c>
      <c r="B55" s="29">
        <v>-1266.52</v>
      </c>
      <c r="C55" s="29">
        <v>-463.35</v>
      </c>
      <c r="D55" s="34">
        <v>-414.27</v>
      </c>
      <c r="E55" s="45">
        <v>107.45</v>
      </c>
      <c r="F55" s="33">
        <f t="shared" si="12"/>
        <v>-2036.6899999999998</v>
      </c>
      <c r="G55" s="25">
        <f t="shared" si="13"/>
        <v>45.5306344632402</v>
      </c>
      <c r="H55" s="32">
        <v>9914.31</v>
      </c>
      <c r="I55" s="14">
        <f t="shared" si="14"/>
        <v>22.404830469616687</v>
      </c>
    </row>
    <row r="56" spans="1:9" ht="12" customHeight="1">
      <c r="A56" s="16" t="s">
        <v>14</v>
      </c>
      <c r="B56" s="35">
        <v>-92.07</v>
      </c>
      <c r="C56" s="35">
        <v>-26.52</v>
      </c>
      <c r="D56" s="42">
        <v>-48.87</v>
      </c>
      <c r="E56" s="46">
        <v>-49.63</v>
      </c>
      <c r="F56" s="36">
        <f t="shared" si="12"/>
        <v>-217.08999999999997</v>
      </c>
      <c r="G56" s="26">
        <f t="shared" si="13"/>
        <v>4.853092731650284</v>
      </c>
      <c r="H56" s="31">
        <v>248.38</v>
      </c>
      <c r="I56" s="17">
        <f t="shared" si="14"/>
        <v>0.5613009671922093</v>
      </c>
    </row>
    <row r="57" spans="1:9" ht="12" customHeight="1">
      <c r="A57" s="18" t="s">
        <v>15</v>
      </c>
      <c r="B57" s="20">
        <v>-2359.17</v>
      </c>
      <c r="C57" s="20">
        <v>-427.48</v>
      </c>
      <c r="D57" s="43">
        <v>-921.42</v>
      </c>
      <c r="E57" s="43">
        <v>-765.16</v>
      </c>
      <c r="F57" s="20">
        <f>SUM(F50:F56)</f>
        <v>-4473.2300000000005</v>
      </c>
      <c r="G57" s="27">
        <f>SUM(G50:G56)</f>
        <v>99.99999999999999</v>
      </c>
      <c r="H57" s="30">
        <v>44250.77</v>
      </c>
      <c r="I57" s="20">
        <f>SUM(I50:I56)</f>
        <v>100.00000000000001</v>
      </c>
    </row>
    <row r="58" spans="4:5" ht="10.5" customHeight="1">
      <c r="D58" s="44"/>
      <c r="E58" s="44"/>
    </row>
    <row r="59" spans="1:5" ht="12" customHeight="1">
      <c r="A59" s="3" t="s">
        <v>18</v>
      </c>
      <c r="D59" s="44"/>
      <c r="E59" s="44"/>
    </row>
    <row r="60" spans="1:9" ht="12" customHeight="1">
      <c r="A60" s="4"/>
      <c r="B60" s="5" t="s">
        <v>1</v>
      </c>
      <c r="C60" s="5" t="s">
        <v>2</v>
      </c>
      <c r="D60" s="5" t="s">
        <v>3</v>
      </c>
      <c r="E60" s="5" t="s">
        <v>21</v>
      </c>
      <c r="F60" s="6" t="s">
        <v>4</v>
      </c>
      <c r="G60" s="7" t="s">
        <v>5</v>
      </c>
      <c r="H60" s="6" t="s">
        <v>6</v>
      </c>
      <c r="I60" s="5" t="s">
        <v>6</v>
      </c>
    </row>
    <row r="61" spans="1:9" ht="12" customHeight="1">
      <c r="A61" s="8"/>
      <c r="B61" s="9"/>
      <c r="C61" s="9"/>
      <c r="D61" s="9"/>
      <c r="E61" s="10"/>
      <c r="F61" s="10" t="str">
        <f>F12</f>
        <v>sparande kv. 1-4</v>
      </c>
      <c r="G61" s="11" t="s">
        <v>7</v>
      </c>
      <c r="H61" s="47">
        <f>+$H$12</f>
        <v>39813</v>
      </c>
      <c r="I61" s="9" t="s">
        <v>8</v>
      </c>
    </row>
    <row r="62" spans="1:9" ht="12" customHeight="1">
      <c r="A62" s="12" t="s">
        <v>9</v>
      </c>
      <c r="B62" s="29">
        <v>-464.59</v>
      </c>
      <c r="C62" s="29">
        <v>-1194.9</v>
      </c>
      <c r="D62" s="34">
        <v>-586.94</v>
      </c>
      <c r="E62" s="45">
        <v>1559.21</v>
      </c>
      <c r="F62" s="33">
        <f aca="true" t="shared" si="15" ref="F62:F68">SUM(B62:E62)</f>
        <v>-687.2200000000003</v>
      </c>
      <c r="G62" s="24">
        <f aca="true" t="shared" si="16" ref="G62:G68">F62/$F$69*100</f>
        <v>-6.659746660572051</v>
      </c>
      <c r="H62" s="32">
        <v>46085.48</v>
      </c>
      <c r="I62" s="14">
        <f aca="true" t="shared" si="17" ref="I62:I68">H62/$H$69*100</f>
        <v>31.56738063123151</v>
      </c>
    </row>
    <row r="63" spans="1:9" ht="12" customHeight="1">
      <c r="A63" s="15" t="s">
        <v>10</v>
      </c>
      <c r="B63" s="29">
        <v>249.88</v>
      </c>
      <c r="C63" s="29">
        <v>-79.91</v>
      </c>
      <c r="D63" s="34">
        <v>154</v>
      </c>
      <c r="E63" s="45">
        <v>411.21</v>
      </c>
      <c r="F63" s="33">
        <f t="shared" si="15"/>
        <v>735.1800000000001</v>
      </c>
      <c r="G63" s="25">
        <f t="shared" si="16"/>
        <v>7.124519877069001</v>
      </c>
      <c r="H63" s="32">
        <v>3188.89</v>
      </c>
      <c r="I63" s="14">
        <f t="shared" si="17"/>
        <v>2.184308472454401</v>
      </c>
    </row>
    <row r="64" spans="1:9" ht="12" customHeight="1">
      <c r="A64" s="15" t="s">
        <v>11</v>
      </c>
      <c r="B64" s="29">
        <v>3851.42</v>
      </c>
      <c r="C64" s="29">
        <v>-1138.71</v>
      </c>
      <c r="D64" s="34">
        <v>2250.02</v>
      </c>
      <c r="E64" s="45">
        <v>1932.81</v>
      </c>
      <c r="F64" s="33">
        <f t="shared" si="15"/>
        <v>6895.539999999999</v>
      </c>
      <c r="G64" s="25">
        <f t="shared" si="16"/>
        <v>66.82365106929508</v>
      </c>
      <c r="H64" s="32">
        <v>27642.12</v>
      </c>
      <c r="I64" s="14">
        <f t="shared" si="17"/>
        <v>18.934148532122855</v>
      </c>
    </row>
    <row r="65" spans="1:9" ht="12" customHeight="1">
      <c r="A65" s="15" t="s">
        <v>30</v>
      </c>
      <c r="B65" s="34">
        <v>1884.14</v>
      </c>
      <c r="C65" s="29">
        <v>-1753.25</v>
      </c>
      <c r="D65" s="34">
        <v>1954.09</v>
      </c>
      <c r="E65" s="45">
        <v>1109.571143</v>
      </c>
      <c r="F65" s="33">
        <f t="shared" si="15"/>
        <v>3194.5511429999997</v>
      </c>
      <c r="G65" s="25">
        <f t="shared" si="16"/>
        <v>30.957919307675656</v>
      </c>
      <c r="H65" s="32">
        <v>15942.616855</v>
      </c>
      <c r="I65" s="14">
        <f t="shared" si="17"/>
        <v>10.920286704612213</v>
      </c>
    </row>
    <row r="66" spans="1:9" ht="12" customHeight="1">
      <c r="A66" s="15" t="s">
        <v>12</v>
      </c>
      <c r="B66" s="29">
        <v>-171.43</v>
      </c>
      <c r="C66" s="29">
        <v>-195.33</v>
      </c>
      <c r="D66" s="34">
        <v>439.55</v>
      </c>
      <c r="E66" s="45">
        <v>12.420000000000073</v>
      </c>
      <c r="F66" s="33">
        <f t="shared" si="15"/>
        <v>85.2100000000001</v>
      </c>
      <c r="G66" s="25">
        <f t="shared" si="16"/>
        <v>0.8257574182173756</v>
      </c>
      <c r="H66" s="32">
        <v>12234.32</v>
      </c>
      <c r="I66" s="14">
        <f t="shared" si="17"/>
        <v>8.380197758692939</v>
      </c>
    </row>
    <row r="67" spans="1:9" ht="12" customHeight="1">
      <c r="A67" s="15" t="s">
        <v>13</v>
      </c>
      <c r="B67" s="29">
        <v>669.8399999999992</v>
      </c>
      <c r="C67" s="29">
        <v>1468.94</v>
      </c>
      <c r="D67" s="34">
        <v>136.97</v>
      </c>
      <c r="E67" s="45">
        <v>-940.8399999999992</v>
      </c>
      <c r="F67" s="33">
        <f t="shared" si="15"/>
        <v>1334.9099999999999</v>
      </c>
      <c r="G67" s="25">
        <f t="shared" si="16"/>
        <v>12.936413979023067</v>
      </c>
      <c r="H67" s="32">
        <v>34972.12</v>
      </c>
      <c r="I67" s="14">
        <f t="shared" si="17"/>
        <v>23.955011936972433</v>
      </c>
    </row>
    <row r="68" spans="1:9" ht="12" customHeight="1">
      <c r="A68" s="16" t="s">
        <v>14</v>
      </c>
      <c r="B68" s="35">
        <v>-356.13</v>
      </c>
      <c r="C68" s="35">
        <v>-290.81</v>
      </c>
      <c r="D68" s="42">
        <v>-348.4</v>
      </c>
      <c r="E68" s="46">
        <v>-243.82</v>
      </c>
      <c r="F68" s="36">
        <f t="shared" si="15"/>
        <v>-1239.16</v>
      </c>
      <c r="G68" s="26">
        <f t="shared" si="16"/>
        <v>-12.008514990708157</v>
      </c>
      <c r="H68" s="31">
        <v>5925.28</v>
      </c>
      <c r="I68" s="17">
        <f t="shared" si="17"/>
        <v>4.058665963913654</v>
      </c>
    </row>
    <row r="69" spans="1:9" ht="12" customHeight="1">
      <c r="A69" s="18" t="s">
        <v>15</v>
      </c>
      <c r="B69" s="20">
        <v>5663.13</v>
      </c>
      <c r="C69" s="20">
        <v>-3183.97</v>
      </c>
      <c r="D69" s="43">
        <v>3999.29</v>
      </c>
      <c r="E69" s="43">
        <v>3840.5611430000017</v>
      </c>
      <c r="F69" s="20">
        <f>SUM(F62:F68)</f>
        <v>10319.011143</v>
      </c>
      <c r="G69" s="27">
        <f>SUM(G62:G68)</f>
        <v>99.99999999999997</v>
      </c>
      <c r="H69" s="30">
        <v>145990.826855</v>
      </c>
      <c r="I69" s="20">
        <f>SUM(I62:I68)</f>
        <v>100</v>
      </c>
    </row>
    <row r="70" spans="1:9" ht="12" customHeight="1">
      <c r="A70" s="50"/>
      <c r="D70" s="49"/>
      <c r="E70" s="49"/>
      <c r="F70" s="48"/>
      <c r="G70" s="48"/>
      <c r="H70" s="48"/>
      <c r="I70" s="48"/>
    </row>
    <row r="71" spans="1:5" ht="12" customHeight="1">
      <c r="A71" s="3" t="s">
        <v>19</v>
      </c>
      <c r="D71" s="44"/>
      <c r="E71" s="44"/>
    </row>
    <row r="72" spans="1:9" ht="12" customHeight="1">
      <c r="A72" s="4"/>
      <c r="B72" s="5" t="s">
        <v>1</v>
      </c>
      <c r="C72" s="5" t="s">
        <v>2</v>
      </c>
      <c r="D72" s="5" t="s">
        <v>3</v>
      </c>
      <c r="E72" s="5" t="s">
        <v>21</v>
      </c>
      <c r="F72" s="6" t="s">
        <v>4</v>
      </c>
      <c r="G72" s="7" t="s">
        <v>5</v>
      </c>
      <c r="H72" s="6" t="s">
        <v>6</v>
      </c>
      <c r="I72" s="5" t="s">
        <v>6</v>
      </c>
    </row>
    <row r="73" spans="1:9" ht="12" customHeight="1">
      <c r="A73" s="8"/>
      <c r="B73" s="28"/>
      <c r="C73" s="28"/>
      <c r="D73" s="9"/>
      <c r="E73" s="10"/>
      <c r="F73" s="10" t="str">
        <f>F12</f>
        <v>sparande kv. 1-4</v>
      </c>
      <c r="G73" s="11" t="s">
        <v>7</v>
      </c>
      <c r="H73" s="47">
        <v>39813</v>
      </c>
      <c r="I73" s="9" t="s">
        <v>8</v>
      </c>
    </row>
    <row r="74" spans="1:9" ht="12" customHeight="1">
      <c r="A74" s="12" t="s">
        <v>9</v>
      </c>
      <c r="B74" s="37">
        <v>-5618.81</v>
      </c>
      <c r="C74" s="37">
        <v>-4414.75</v>
      </c>
      <c r="D74" s="34">
        <v>-843.98</v>
      </c>
      <c r="E74" s="45">
        <v>2050.19</v>
      </c>
      <c r="F74" s="33">
        <f aca="true" t="shared" si="18" ref="F74:F80">SUM(B74:E74)</f>
        <v>-8827.35</v>
      </c>
      <c r="G74" s="24">
        <f aca="true" t="shared" si="19" ref="G74:G80">F74/$F$81*100</f>
        <v>197.72206623515973</v>
      </c>
      <c r="H74" s="32">
        <v>98368.68</v>
      </c>
      <c r="I74" s="14">
        <f aca="true" t="shared" si="20" ref="I74:I80">H74/$H$81*100</f>
        <v>42.42624511981867</v>
      </c>
    </row>
    <row r="75" spans="1:9" ht="12" customHeight="1">
      <c r="A75" s="15" t="s">
        <v>10</v>
      </c>
      <c r="B75" s="38">
        <v>174.78</v>
      </c>
      <c r="C75" s="38">
        <v>-17.31</v>
      </c>
      <c r="D75" s="34">
        <v>233.64</v>
      </c>
      <c r="E75" s="45">
        <v>297.72</v>
      </c>
      <c r="F75" s="33">
        <f t="shared" si="18"/>
        <v>688.83</v>
      </c>
      <c r="G75" s="25">
        <f t="shared" si="19"/>
        <v>-15.428966890942933</v>
      </c>
      <c r="H75" s="32">
        <v>2401.33</v>
      </c>
      <c r="I75" s="14">
        <f t="shared" si="20"/>
        <v>1.0356895629134615</v>
      </c>
    </row>
    <row r="76" spans="1:9" ht="12" customHeight="1">
      <c r="A76" s="15" t="s">
        <v>11</v>
      </c>
      <c r="B76" s="38">
        <v>7111</v>
      </c>
      <c r="C76" s="38">
        <v>-1479.66</v>
      </c>
      <c r="D76" s="34">
        <v>4748.67</v>
      </c>
      <c r="E76" s="45">
        <v>450.34999999999854</v>
      </c>
      <c r="F76" s="33">
        <f t="shared" si="18"/>
        <v>10830.359999999999</v>
      </c>
      <c r="G76" s="25">
        <f t="shared" si="19"/>
        <v>-242.5870909469574</v>
      </c>
      <c r="H76" s="32">
        <v>53731.2</v>
      </c>
      <c r="I76" s="14">
        <f t="shared" si="20"/>
        <v>23.17417557887328</v>
      </c>
    </row>
    <row r="77" spans="1:9" ht="12" customHeight="1">
      <c r="A77" s="15" t="s">
        <v>30</v>
      </c>
      <c r="B77" s="39">
        <v>2663.81</v>
      </c>
      <c r="C77" s="38">
        <v>131.04</v>
      </c>
      <c r="D77" s="34">
        <v>761.1</v>
      </c>
      <c r="E77" s="45">
        <v>700.8355449999999</v>
      </c>
      <c r="F77" s="33">
        <f t="shared" si="18"/>
        <v>4256.785545</v>
      </c>
      <c r="G77" s="25">
        <f t="shared" si="19"/>
        <v>-95.34689725425642</v>
      </c>
      <c r="H77" s="32">
        <v>7816.666244</v>
      </c>
      <c r="I77" s="14">
        <f t="shared" si="20"/>
        <v>3.3713149153547275</v>
      </c>
    </row>
    <row r="78" spans="1:9" ht="12" customHeight="1">
      <c r="A78" s="15" t="s">
        <v>12</v>
      </c>
      <c r="B78" s="38">
        <v>-217.46</v>
      </c>
      <c r="C78" s="38">
        <v>-1604.57</v>
      </c>
      <c r="D78" s="34">
        <v>-143.91</v>
      </c>
      <c r="E78" s="45">
        <v>-1419.45</v>
      </c>
      <c r="F78" s="33">
        <f t="shared" si="18"/>
        <v>-3385.3900000000003</v>
      </c>
      <c r="G78" s="25">
        <f t="shared" si="19"/>
        <v>75.82868083987239</v>
      </c>
      <c r="H78" s="32">
        <v>10514.6</v>
      </c>
      <c r="I78" s="14">
        <f t="shared" si="20"/>
        <v>4.534929176002417</v>
      </c>
    </row>
    <row r="79" spans="1:9" ht="12" customHeight="1">
      <c r="A79" s="15" t="s">
        <v>13</v>
      </c>
      <c r="B79" s="29">
        <v>733.58</v>
      </c>
      <c r="C79" s="29">
        <v>-4102.61</v>
      </c>
      <c r="D79" s="34">
        <v>-1686.02</v>
      </c>
      <c r="E79" s="45">
        <v>-865.0899999999965</v>
      </c>
      <c r="F79" s="33">
        <f t="shared" si="18"/>
        <v>-5920.139999999996</v>
      </c>
      <c r="G79" s="25">
        <f t="shared" si="19"/>
        <v>132.60404461151057</v>
      </c>
      <c r="H79" s="32">
        <v>54361.78</v>
      </c>
      <c r="I79" s="14">
        <f t="shared" si="20"/>
        <v>23.446143665134635</v>
      </c>
    </row>
    <row r="80" spans="1:9" ht="12" customHeight="1">
      <c r="A80" s="16" t="s">
        <v>14</v>
      </c>
      <c r="B80" s="35">
        <v>831.59</v>
      </c>
      <c r="C80" s="35">
        <v>-1508.42</v>
      </c>
      <c r="D80" s="42">
        <v>297.88</v>
      </c>
      <c r="E80" s="46">
        <v>-1728.67</v>
      </c>
      <c r="F80" s="36">
        <f t="shared" si="18"/>
        <v>-2107.62</v>
      </c>
      <c r="G80" s="26">
        <f t="shared" si="19"/>
        <v>47.208163405614066</v>
      </c>
      <c r="H80" s="31">
        <v>4663.83</v>
      </c>
      <c r="I80" s="17">
        <f t="shared" si="20"/>
        <v>2.011501981902816</v>
      </c>
    </row>
    <row r="81" spans="1:9" ht="12" customHeight="1">
      <c r="A81" s="18" t="s">
        <v>15</v>
      </c>
      <c r="B81" s="20">
        <v>5678.49</v>
      </c>
      <c r="C81" s="20">
        <v>-12996.28</v>
      </c>
      <c r="D81" s="43">
        <v>3367.38</v>
      </c>
      <c r="E81" s="43">
        <v>-514.1144549999963</v>
      </c>
      <c r="F81" s="20">
        <f>SUM(F74:F80)</f>
        <v>-4464.524454999998</v>
      </c>
      <c r="G81" s="27">
        <f>SUM(G74:G80)</f>
        <v>100</v>
      </c>
      <c r="H81" s="30">
        <v>231858.08624399998</v>
      </c>
      <c r="I81" s="20">
        <f>SUM(I74:I80)</f>
        <v>100.00000000000001</v>
      </c>
    </row>
    <row r="82" spans="4:5" ht="12" customHeight="1">
      <c r="D82" s="44"/>
      <c r="E82" s="44"/>
    </row>
    <row r="83" spans="1:5" ht="12" customHeight="1">
      <c r="A83" s="3" t="s">
        <v>20</v>
      </c>
      <c r="D83" s="44"/>
      <c r="E83" s="44"/>
    </row>
    <row r="84" spans="1:9" ht="12" customHeight="1">
      <c r="A84" s="4"/>
      <c r="B84" s="5" t="s">
        <v>1</v>
      </c>
      <c r="C84" s="5" t="s">
        <v>2</v>
      </c>
      <c r="D84" s="5" t="s">
        <v>3</v>
      </c>
      <c r="E84" s="5" t="s">
        <v>21</v>
      </c>
      <c r="F84" s="6" t="s">
        <v>4</v>
      </c>
      <c r="G84" s="7" t="s">
        <v>5</v>
      </c>
      <c r="H84" s="6" t="s">
        <v>6</v>
      </c>
      <c r="I84" s="5" t="s">
        <v>6</v>
      </c>
    </row>
    <row r="85" spans="1:9" ht="12" customHeight="1">
      <c r="A85" s="8"/>
      <c r="B85" s="28"/>
      <c r="C85" s="28"/>
      <c r="D85" s="9"/>
      <c r="E85" s="10"/>
      <c r="F85" s="10" t="str">
        <f>F12</f>
        <v>sparande kv. 1-4</v>
      </c>
      <c r="G85" s="11" t="s">
        <v>7</v>
      </c>
      <c r="H85" s="47">
        <f>+$H$12</f>
        <v>39813</v>
      </c>
      <c r="I85" s="9" t="s">
        <v>8</v>
      </c>
    </row>
    <row r="86" spans="1:9" ht="12" customHeight="1">
      <c r="A86" s="12" t="s">
        <v>9</v>
      </c>
      <c r="B86" s="37">
        <v>1161.04</v>
      </c>
      <c r="C86" s="37">
        <v>445</v>
      </c>
      <c r="D86" s="34">
        <v>180.01</v>
      </c>
      <c r="E86" s="29">
        <v>-407.29</v>
      </c>
      <c r="F86" s="33">
        <f aca="true" t="shared" si="21" ref="F86:F92">SUM(B86:E86)</f>
        <v>1378.76</v>
      </c>
      <c r="G86" s="33">
        <f>F86/$F$93*100</f>
        <v>300.4881876035224</v>
      </c>
      <c r="H86" s="32">
        <v>11423.51</v>
      </c>
      <c r="I86" s="14">
        <f aca="true" t="shared" si="22" ref="I86:I92">H86/$H$93*100</f>
        <v>25.726424315036102</v>
      </c>
    </row>
    <row r="87" spans="1:9" ht="12" customHeight="1">
      <c r="A87" s="15" t="s">
        <v>10</v>
      </c>
      <c r="B87" s="38">
        <v>263.1</v>
      </c>
      <c r="C87" s="38">
        <v>65.9</v>
      </c>
      <c r="D87" s="34">
        <v>98.57</v>
      </c>
      <c r="E87" s="29">
        <v>122.65</v>
      </c>
      <c r="F87" s="33">
        <f t="shared" si="21"/>
        <v>550.22</v>
      </c>
      <c r="G87" s="33">
        <f aca="true" t="shared" si="23" ref="G87:G92">F87/$F$93*100</f>
        <v>119.91543893296159</v>
      </c>
      <c r="H87" s="32">
        <v>841.45</v>
      </c>
      <c r="I87" s="14">
        <f t="shared" si="22"/>
        <v>1.894995473360388</v>
      </c>
    </row>
    <row r="88" spans="1:9" ht="12" customHeight="1">
      <c r="A88" s="15" t="s">
        <v>11</v>
      </c>
      <c r="B88" s="38">
        <v>2798.44</v>
      </c>
      <c r="C88" s="38">
        <v>-259.44</v>
      </c>
      <c r="D88" s="34">
        <v>876.12</v>
      </c>
      <c r="E88" s="29">
        <v>-408.2</v>
      </c>
      <c r="F88" s="33">
        <f t="shared" si="21"/>
        <v>3006.92</v>
      </c>
      <c r="G88" s="33">
        <f t="shared" si="23"/>
        <v>655.330834277745</v>
      </c>
      <c r="H88" s="32">
        <v>17855.11</v>
      </c>
      <c r="I88" s="14">
        <f t="shared" si="22"/>
        <v>40.21077024939307</v>
      </c>
    </row>
    <row r="89" spans="1:9" ht="12" customHeight="1">
      <c r="A89" s="15" t="s">
        <v>30</v>
      </c>
      <c r="B89" s="39">
        <v>0</v>
      </c>
      <c r="C89" s="38">
        <v>0</v>
      </c>
      <c r="D89" s="34">
        <v>0</v>
      </c>
      <c r="E89" s="29">
        <v>0</v>
      </c>
      <c r="F89" s="33">
        <f t="shared" si="21"/>
        <v>0</v>
      </c>
      <c r="G89" s="33">
        <f t="shared" si="23"/>
        <v>0</v>
      </c>
      <c r="H89" s="32">
        <v>0</v>
      </c>
      <c r="I89" s="14">
        <f t="shared" si="22"/>
        <v>0</v>
      </c>
    </row>
    <row r="90" spans="1:9" ht="12" customHeight="1">
      <c r="A90" s="15" t="s">
        <v>12</v>
      </c>
      <c r="B90" s="38">
        <v>51.15</v>
      </c>
      <c r="C90" s="38">
        <v>55.32</v>
      </c>
      <c r="D90" s="34">
        <v>-107.13</v>
      </c>
      <c r="E90" s="29">
        <v>-202.72</v>
      </c>
      <c r="F90" s="33">
        <f t="shared" si="21"/>
        <v>-203.38</v>
      </c>
      <c r="G90" s="33">
        <f t="shared" si="23"/>
        <v>-44.32481910905769</v>
      </c>
      <c r="H90" s="32">
        <v>1804.08</v>
      </c>
      <c r="I90" s="14">
        <f t="shared" si="22"/>
        <v>4.062895517951166</v>
      </c>
    </row>
    <row r="91" spans="1:9" ht="12" customHeight="1">
      <c r="A91" s="15" t="s">
        <v>13</v>
      </c>
      <c r="B91" s="29">
        <v>-2063.91</v>
      </c>
      <c r="C91" s="29">
        <v>305.36999999999944</v>
      </c>
      <c r="D91" s="34">
        <v>-529.96</v>
      </c>
      <c r="E91" s="29">
        <v>-1212.3</v>
      </c>
      <c r="F91" s="33">
        <f t="shared" si="21"/>
        <v>-3500.8</v>
      </c>
      <c r="G91" s="33">
        <f t="shared" si="23"/>
        <v>-762.9674832185525</v>
      </c>
      <c r="H91" s="32">
        <v>10875.32</v>
      </c>
      <c r="I91" s="14">
        <f t="shared" si="22"/>
        <v>24.491867813115093</v>
      </c>
    </row>
    <row r="92" spans="1:9" ht="12" customHeight="1">
      <c r="A92" s="16" t="s">
        <v>14</v>
      </c>
      <c r="B92" s="35">
        <v>-332.85</v>
      </c>
      <c r="C92" s="35">
        <v>99.75</v>
      </c>
      <c r="D92" s="42">
        <v>-102.59</v>
      </c>
      <c r="E92" s="35">
        <v>-437.19</v>
      </c>
      <c r="F92" s="36">
        <f t="shared" si="21"/>
        <v>-772.8800000000001</v>
      </c>
      <c r="G92" s="36">
        <f t="shared" si="23"/>
        <v>-168.44215848661875</v>
      </c>
      <c r="H92" s="31">
        <v>1604.33</v>
      </c>
      <c r="I92" s="17">
        <f t="shared" si="22"/>
        <v>3.613046631144181</v>
      </c>
    </row>
    <row r="93" spans="1:9" ht="12" customHeight="1">
      <c r="A93" s="18" t="s">
        <v>15</v>
      </c>
      <c r="B93" s="20">
        <v>1876.97</v>
      </c>
      <c r="C93" s="20">
        <v>711.8999999999994</v>
      </c>
      <c r="D93" s="43">
        <v>415.02</v>
      </c>
      <c r="E93" s="20">
        <v>-2545.05</v>
      </c>
      <c r="F93" s="20">
        <f>SUM(F86:F92)</f>
        <v>458.83999999999924</v>
      </c>
      <c r="G93" s="27">
        <f>SUM(G86:G92)</f>
        <v>99.99999999999997</v>
      </c>
      <c r="H93" s="30">
        <v>44403.8</v>
      </c>
      <c r="I93" s="20">
        <f>SUM(I86:I92)</f>
        <v>100</v>
      </c>
    </row>
    <row r="94" ht="12" customHeight="1">
      <c r="A94" s="1" t="s">
        <v>31</v>
      </c>
    </row>
    <row r="95" ht="12" customHeight="1">
      <c r="A95" s="1" t="s">
        <v>23</v>
      </c>
    </row>
    <row r="96" ht="12" customHeight="1">
      <c r="A96" s="1" t="s">
        <v>26</v>
      </c>
    </row>
    <row r="97" ht="12" customHeight="1">
      <c r="A97" s="1" t="s">
        <v>29</v>
      </c>
    </row>
    <row r="98" ht="12" customHeight="1">
      <c r="A98" s="1" t="s">
        <v>27</v>
      </c>
    </row>
    <row r="99" ht="12" customHeight="1"/>
  </sheetData>
  <printOptions/>
  <pageMargins left="0.75" right="0.75" top="0.39" bottom="0.53" header="0.3" footer="0.28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2009-02-03T13:27:33Z</cp:lastPrinted>
  <dcterms:created xsi:type="dcterms:W3CDTF">2001-01-11T13:23:45Z</dcterms:created>
  <dcterms:modified xsi:type="dcterms:W3CDTF">2009-02-03T13:27:36Z</dcterms:modified>
  <cp:category/>
  <cp:version/>
  <cp:contentType/>
  <cp:contentStatus/>
</cp:coreProperties>
</file>