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11" sheetId="1" r:id="rId1"/>
  </sheets>
  <externalReferences>
    <externalReference r:id="rId4"/>
  </externalReferences>
  <definedNames>
    <definedName name="_xlnm.Print_Area" localSheetId="0">'2011'!$A$1:$I$92</definedName>
    <definedName name="_xlnm.Print_Titles" localSheetId="0">'2011'!$1:$8</definedName>
  </definedNames>
  <calcPr fullCalcOnLoad="1"/>
</workbook>
</file>

<file path=xl/sharedStrings.xml><?xml version="1.0" encoding="utf-8"?>
<sst xmlns="http://schemas.openxmlformats.org/spreadsheetml/2006/main" count="141" uniqueCount="25">
  <si>
    <t>Alla fondtyper</t>
  </si>
  <si>
    <t>Kvartal 1</t>
  </si>
  <si>
    <t>Kvartal 2</t>
  </si>
  <si>
    <t>Kvartal 3</t>
  </si>
  <si>
    <t>Nettosparande</t>
  </si>
  <si>
    <t>Fondförmögenhet</t>
  </si>
  <si>
    <t>fördelning %</t>
  </si>
  <si>
    <t>%</t>
  </si>
  <si>
    <t>Hushållens direktsparande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</si>
  <si>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</si>
  <si>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</si>
  <si>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</si>
  <si>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</si>
  <si>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</si>
  <si>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</si>
  <si>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</si>
  <si>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</si>
  <si>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</si>
  <si>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Kvartal 4</t>
  </si>
  <si>
    <t>Premiepensionen</t>
  </si>
  <si>
    <t>Obligationsfonder</t>
  </si>
  <si>
    <t>Penningmarknadsfonder</t>
  </si>
  <si>
    <t>Hedgefonder</t>
  </si>
  <si>
    <t>kv. 1-4</t>
  </si>
  <si>
    <t>Nettosparande i fonder samt fondförmögenhet efter kategorier 2011 (MSEK)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</si>
</sst>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14" fontId="5" fillId="33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3" fillId="0" borderId="29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57150</xdr:rowOff>
    </xdr:from>
    <xdr:to>
      <xdr:col>5</xdr:col>
      <xdr:colOff>685800</xdr:colOff>
      <xdr:row>4</xdr:row>
      <xdr:rowOff>38100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7150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A\Statistik\Fondsparandet%20efter%20kategori\Fondsparande%20efter%20kategorier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osparande 11-03-31"/>
      <sheetName val="Nettosparande 11-06-30"/>
      <sheetName val="Nettosparande 11-09-30"/>
      <sheetName val="Nettosparande 11-12-31"/>
      <sheetName val="Kvartal 1"/>
      <sheetName val="Kvartal 2"/>
      <sheetName val="Kvartal 3"/>
      <sheetName val="Kvartal 4"/>
      <sheetName val="Bruttsparande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2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25.7109375" style="1" customWidth="1"/>
    <col min="2" max="5" width="11.421875" style="1" customWidth="1"/>
    <col min="6" max="6" width="15.57421875" style="1" customWidth="1"/>
    <col min="7" max="7" width="14.57421875" style="1" customWidth="1"/>
    <col min="8" max="8" width="18.421875" style="1" customWidth="1"/>
    <col min="9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2.75">
      <c r="A7" s="45" t="s">
        <v>24</v>
      </c>
      <c r="B7" s="2"/>
      <c r="D7" s="3"/>
      <c r="E7" s="3"/>
    </row>
    <row r="8" ht="10.5" customHeight="1"/>
    <row r="9" ht="12" customHeight="1">
      <c r="A9" s="3" t="s">
        <v>0</v>
      </c>
    </row>
    <row r="10" spans="1:9" ht="12" customHeight="1">
      <c r="A10" s="4"/>
      <c r="B10" s="5" t="s">
        <v>1</v>
      </c>
      <c r="C10" s="5" t="s">
        <v>2</v>
      </c>
      <c r="D10" s="5" t="s">
        <v>3</v>
      </c>
      <c r="E10" s="5" t="s">
        <v>18</v>
      </c>
      <c r="F10" s="6" t="s">
        <v>4</v>
      </c>
      <c r="G10" s="7" t="s">
        <v>4</v>
      </c>
      <c r="H10" s="6" t="s">
        <v>5</v>
      </c>
      <c r="I10" s="5" t="s">
        <v>5</v>
      </c>
    </row>
    <row r="11" spans="1:9" ht="12" customHeight="1">
      <c r="A11" s="8"/>
      <c r="B11" s="9"/>
      <c r="C11" s="9"/>
      <c r="D11" s="9"/>
      <c r="E11" s="10"/>
      <c r="F11" s="10" t="s">
        <v>23</v>
      </c>
      <c r="G11" s="11" t="s">
        <v>6</v>
      </c>
      <c r="H11" s="41">
        <v>40908</v>
      </c>
      <c r="I11" s="9" t="s">
        <v>7</v>
      </c>
    </row>
    <row r="12" spans="1:9" ht="12" customHeight="1">
      <c r="A12" s="12" t="s">
        <v>8</v>
      </c>
      <c r="B12" s="28">
        <f>B25+B37+B49+B61+B73+B85</f>
        <v>-8854.58</v>
      </c>
      <c r="C12" s="28">
        <f>C25+C37+C49+C61+C73+C85</f>
        <v>-5116.94</v>
      </c>
      <c r="D12" s="28">
        <f>D25+D37+D49+D61+D73+D85</f>
        <v>-8679.340000000002</v>
      </c>
      <c r="E12" s="28">
        <f>E25+E37+E49+E61+E73+E85</f>
        <v>-5526.460000000002</v>
      </c>
      <c r="F12" s="32">
        <f aca="true" t="shared" si="0" ref="F12:F18">SUM(B12:E12)</f>
        <v>-28177.320000000003</v>
      </c>
      <c r="G12" s="13">
        <f aca="true" t="shared" si="1" ref="G12:G18">F12/$F$19*100</f>
        <v>-127.74108436110916</v>
      </c>
      <c r="H12" s="28">
        <f aca="true" t="shared" si="2" ref="H12:H17">H25+H37+H49+H61+H73+H85</f>
        <v>453853.26999999996</v>
      </c>
      <c r="I12" s="14">
        <f aca="true" t="shared" si="3" ref="I12:I18">H12/$H$19*100</f>
        <v>25.55406814202036</v>
      </c>
    </row>
    <row r="13" spans="1:9" ht="12" customHeight="1">
      <c r="A13" s="15" t="s">
        <v>9</v>
      </c>
      <c r="B13" s="28">
        <f aca="true" t="shared" si="4" ref="B13:E18">B26+B38+B50+B62+B74+B86</f>
        <v>659.88</v>
      </c>
      <c r="C13" s="28">
        <f t="shared" si="4"/>
        <v>1062.0900000000001</v>
      </c>
      <c r="D13" s="28">
        <f t="shared" si="4"/>
        <v>493.09999999999997</v>
      </c>
      <c r="E13" s="28">
        <f t="shared" si="4"/>
        <v>543.15</v>
      </c>
      <c r="F13" s="32">
        <f t="shared" si="0"/>
        <v>2758.2200000000003</v>
      </c>
      <c r="G13" s="13">
        <f t="shared" si="1"/>
        <v>12.504312465007263</v>
      </c>
      <c r="H13" s="28">
        <f>H26+H38+H50+H62+H74+H86</f>
        <v>54978.310000000005</v>
      </c>
      <c r="I13" s="14">
        <f t="shared" si="3"/>
        <v>3.0955367581093327</v>
      </c>
    </row>
    <row r="14" spans="1:9" ht="12" customHeight="1">
      <c r="A14" s="15" t="s">
        <v>10</v>
      </c>
      <c r="B14" s="28">
        <f t="shared" si="4"/>
        <v>11843.000000000002</v>
      </c>
      <c r="C14" s="28">
        <f t="shared" si="4"/>
        <v>11008.230000000003</v>
      </c>
      <c r="D14" s="28">
        <f t="shared" si="4"/>
        <v>5887.830000000003</v>
      </c>
      <c r="E14" s="28">
        <f t="shared" si="4"/>
        <v>-424.0500000000002</v>
      </c>
      <c r="F14" s="32">
        <f t="shared" si="0"/>
        <v>28315.010000000006</v>
      </c>
      <c r="G14" s="13">
        <f t="shared" si="1"/>
        <v>128.36529808710162</v>
      </c>
      <c r="H14" s="28">
        <f t="shared" si="2"/>
        <v>447713.85000000003</v>
      </c>
      <c r="I14" s="14">
        <f t="shared" si="3"/>
        <v>25.208389995793762</v>
      </c>
    </row>
    <row r="15" spans="1:9" ht="12" customHeight="1">
      <c r="A15" s="15" t="s">
        <v>19</v>
      </c>
      <c r="B15" s="28">
        <f t="shared" si="4"/>
        <v>-1447.3600000000006</v>
      </c>
      <c r="C15" s="28">
        <f t="shared" si="4"/>
        <v>-487.9999999999991</v>
      </c>
      <c r="D15" s="28">
        <f t="shared" si="4"/>
        <v>-2333.6</v>
      </c>
      <c r="E15" s="28">
        <f t="shared" si="4"/>
        <v>31193.29</v>
      </c>
      <c r="F15" s="32">
        <f>SUM(B15:E15)</f>
        <v>26924.33</v>
      </c>
      <c r="G15" s="13">
        <f t="shared" si="1"/>
        <v>122.06068958638872</v>
      </c>
      <c r="H15" s="28">
        <f t="shared" si="2"/>
        <v>395196.35000000003</v>
      </c>
      <c r="I15" s="14">
        <f t="shared" si="3"/>
        <v>22.25140838442726</v>
      </c>
    </row>
    <row r="16" spans="1:9" ht="12" customHeight="1">
      <c r="A16" s="15" t="s">
        <v>11</v>
      </c>
      <c r="B16" s="28">
        <f t="shared" si="4"/>
        <v>-655.3500000000003</v>
      </c>
      <c r="C16" s="28">
        <f t="shared" si="4"/>
        <v>1371.2199999999998</v>
      </c>
      <c r="D16" s="28">
        <f t="shared" si="4"/>
        <v>-188.49000000000007</v>
      </c>
      <c r="E16" s="28">
        <f t="shared" si="4"/>
        <v>-669.3800000000002</v>
      </c>
      <c r="F16" s="32">
        <f t="shared" si="0"/>
        <v>-142.0000000000008</v>
      </c>
      <c r="G16" s="13">
        <f t="shared" si="1"/>
        <v>-0.6437529892579422</v>
      </c>
      <c r="H16" s="28">
        <f t="shared" si="2"/>
        <v>54945.29</v>
      </c>
      <c r="I16" s="14">
        <f t="shared" si="3"/>
        <v>3.093677577211397</v>
      </c>
    </row>
    <row r="17" spans="1:9" ht="12" customHeight="1">
      <c r="A17" s="15" t="s">
        <v>12</v>
      </c>
      <c r="B17" s="28">
        <f t="shared" si="4"/>
        <v>4236.169999999999</v>
      </c>
      <c r="C17" s="28">
        <f t="shared" si="4"/>
        <v>135.58999999999872</v>
      </c>
      <c r="D17" s="28">
        <f t="shared" si="4"/>
        <v>-6362.740000000004</v>
      </c>
      <c r="E17" s="28">
        <f t="shared" si="4"/>
        <v>-6441.5899999999965</v>
      </c>
      <c r="F17" s="32">
        <f t="shared" si="0"/>
        <v>-8432.570000000003</v>
      </c>
      <c r="G17" s="13">
        <f t="shared" si="1"/>
        <v>-38.228817919907165</v>
      </c>
      <c r="H17" s="28">
        <f t="shared" si="2"/>
        <v>320660.71</v>
      </c>
      <c r="I17" s="14">
        <f t="shared" si="3"/>
        <v>18.05470220322227</v>
      </c>
    </row>
    <row r="18" spans="1:9" ht="12" customHeight="1">
      <c r="A18" s="16" t="s">
        <v>13</v>
      </c>
      <c r="B18" s="33">
        <f t="shared" si="4"/>
        <v>3339.4500000000003</v>
      </c>
      <c r="C18" s="33">
        <f t="shared" si="4"/>
        <v>-1541.4900000000016</v>
      </c>
      <c r="D18" s="33">
        <f>D31+D43+D55+D67+D79+D91</f>
        <v>-502.81</v>
      </c>
      <c r="E18" s="33">
        <f t="shared" si="4"/>
        <v>-482.66999999999763</v>
      </c>
      <c r="F18" s="34">
        <f t="shared" si="0"/>
        <v>812.4800000000012</v>
      </c>
      <c r="G18" s="13">
        <f t="shared" si="1"/>
        <v>3.683355131776695</v>
      </c>
      <c r="H18" s="48">
        <f>H31+H43+H55+H67+H79+H91</f>
        <v>48703.17</v>
      </c>
      <c r="I18" s="17">
        <f t="shared" si="3"/>
        <v>2.7422169392156235</v>
      </c>
    </row>
    <row r="19" spans="1:9" ht="12" customHeight="1">
      <c r="A19" s="18" t="s">
        <v>14</v>
      </c>
      <c r="B19" s="20">
        <f aca="true" t="shared" si="5" ref="B19:I19">SUM(B12:B18)</f>
        <v>9121.21</v>
      </c>
      <c r="C19" s="20">
        <f>SUM(C12:C18)</f>
        <v>6430.700000000001</v>
      </c>
      <c r="D19" s="20">
        <f t="shared" si="5"/>
        <v>-11686.050000000001</v>
      </c>
      <c r="E19" s="20">
        <f t="shared" si="5"/>
        <v>18192.290000000005</v>
      </c>
      <c r="F19" s="20">
        <f>SUM(F12:F18)</f>
        <v>22058.15</v>
      </c>
      <c r="G19" s="19">
        <f t="shared" si="5"/>
        <v>100.00000000000003</v>
      </c>
      <c r="H19" s="20">
        <f>SUM(H12:H18)</f>
        <v>1776050.95</v>
      </c>
      <c r="I19" s="20">
        <f t="shared" si="5"/>
        <v>100.00000000000001</v>
      </c>
    </row>
    <row r="20" spans="1:9" ht="12" customHeight="1" thickBot="1">
      <c r="A20" s="21"/>
      <c r="B20" s="21"/>
      <c r="C20" s="21"/>
      <c r="D20" s="21"/>
      <c r="E20" s="21"/>
      <c r="F20" s="21"/>
      <c r="G20" s="21"/>
      <c r="H20" s="21"/>
      <c r="I20" s="22"/>
    </row>
    <row r="21" spans="1:8" ht="10.5" customHeight="1">
      <c r="A21" s="23"/>
      <c r="B21" s="23"/>
      <c r="C21" s="23"/>
      <c r="D21" s="23"/>
      <c r="E21" s="23"/>
      <c r="F21" s="23"/>
      <c r="G21" s="23"/>
      <c r="H21" s="23"/>
    </row>
    <row r="22" ht="12" customHeight="1">
      <c r="A22" s="3" t="s">
        <v>15</v>
      </c>
    </row>
    <row r="23" spans="1:9" ht="12" customHeight="1">
      <c r="A23" s="4"/>
      <c r="B23" s="5" t="s">
        <v>1</v>
      </c>
      <c r="C23" s="5" t="s">
        <v>2</v>
      </c>
      <c r="D23" s="5" t="s">
        <v>3</v>
      </c>
      <c r="E23" s="5" t="s">
        <v>18</v>
      </c>
      <c r="F23" s="6" t="s">
        <v>4</v>
      </c>
      <c r="G23" s="7" t="s">
        <v>4</v>
      </c>
      <c r="H23" s="6" t="s">
        <v>5</v>
      </c>
      <c r="I23" s="5" t="s">
        <v>5</v>
      </c>
    </row>
    <row r="24" spans="1:9" ht="12" customHeight="1">
      <c r="A24" s="8"/>
      <c r="B24" s="9"/>
      <c r="C24" s="9"/>
      <c r="D24" s="9"/>
      <c r="E24" s="10"/>
      <c r="F24" s="10" t="s">
        <v>23</v>
      </c>
      <c r="G24" s="11" t="s">
        <v>6</v>
      </c>
      <c r="H24" s="41">
        <f>+$H$11</f>
        <v>40908</v>
      </c>
      <c r="I24" s="9" t="s">
        <v>7</v>
      </c>
    </row>
    <row r="25" spans="1:9" ht="12" customHeight="1">
      <c r="A25" s="12" t="s">
        <v>8</v>
      </c>
      <c r="B25" s="28">
        <v>-4233.200000000001</v>
      </c>
      <c r="C25" s="28">
        <v>-2596.59</v>
      </c>
      <c r="D25" s="28">
        <v>-9114.380000000001</v>
      </c>
      <c r="E25" s="39">
        <v>-3813.920000000001</v>
      </c>
      <c r="F25" s="32">
        <f aca="true" t="shared" si="6" ref="F25:F31">SUM(B25:E25)</f>
        <v>-19758.090000000004</v>
      </c>
      <c r="G25" s="13">
        <f aca="true" t="shared" si="7" ref="G25:G31">F25/$F$32*100</f>
        <v>43.36531102584019</v>
      </c>
      <c r="H25" s="31">
        <v>229631.46999999997</v>
      </c>
      <c r="I25" s="14">
        <f aca="true" t="shared" si="8" ref="I25:I31">H25/$H$32*100</f>
        <v>24.814605941544492</v>
      </c>
    </row>
    <row r="26" spans="1:9" ht="12" customHeight="1">
      <c r="A26" s="15" t="s">
        <v>9</v>
      </c>
      <c r="B26" s="28">
        <v>-71.72000000000003</v>
      </c>
      <c r="C26" s="28">
        <v>156.06000000000017</v>
      </c>
      <c r="D26" s="28">
        <v>-671.95</v>
      </c>
      <c r="E26" s="39">
        <v>-293.52</v>
      </c>
      <c r="F26" s="32">
        <f t="shared" si="6"/>
        <v>-881.1299999999999</v>
      </c>
      <c r="G26" s="13">
        <f t="shared" si="7"/>
        <v>1.9339155001418942</v>
      </c>
      <c r="H26" s="31">
        <v>32775.44</v>
      </c>
      <c r="I26" s="14">
        <f t="shared" si="8"/>
        <v>3.541803865823509</v>
      </c>
    </row>
    <row r="27" spans="1:9" ht="12" customHeight="1">
      <c r="A27" s="15" t="s">
        <v>10</v>
      </c>
      <c r="B27" s="28">
        <v>-1058.1399999999994</v>
      </c>
      <c r="C27" s="28">
        <v>2391.6100000000006</v>
      </c>
      <c r="D27" s="28">
        <v>-13177.329999999998</v>
      </c>
      <c r="E27" s="39">
        <v>2574.0300000000007</v>
      </c>
      <c r="F27" s="32">
        <f>SUM(B27:E27)</f>
        <v>-9269.829999999996</v>
      </c>
      <c r="G27" s="13">
        <f t="shared" si="7"/>
        <v>20.345542565433398</v>
      </c>
      <c r="H27" s="31">
        <v>179007.02</v>
      </c>
      <c r="I27" s="14">
        <f t="shared" si="8"/>
        <v>19.343989140818437</v>
      </c>
    </row>
    <row r="28" spans="1:9" ht="10.5" customHeight="1">
      <c r="A28" s="15" t="s">
        <v>19</v>
      </c>
      <c r="B28" s="28">
        <v>-7865.860000000001</v>
      </c>
      <c r="C28" s="28">
        <v>-3234.1099999999988</v>
      </c>
      <c r="D28" s="28">
        <v>-7971.74</v>
      </c>
      <c r="E28" s="39">
        <v>14948.48</v>
      </c>
      <c r="F28" s="32">
        <f t="shared" si="6"/>
        <v>-4123.23</v>
      </c>
      <c r="G28" s="13">
        <f t="shared" si="7"/>
        <v>9.049718438425728</v>
      </c>
      <c r="H28" s="31">
        <v>266142.08</v>
      </c>
      <c r="I28" s="14">
        <f t="shared" si="8"/>
        <v>28.760042513611094</v>
      </c>
    </row>
    <row r="29" spans="1:9" ht="12" customHeight="1">
      <c r="A29" s="15" t="s">
        <v>11</v>
      </c>
      <c r="B29" s="28">
        <v>81.80999999999995</v>
      </c>
      <c r="C29" s="28">
        <v>553.7899999999998</v>
      </c>
      <c r="D29" s="28">
        <v>-277.20000000000005</v>
      </c>
      <c r="E29" s="39">
        <v>52.62000000000012</v>
      </c>
      <c r="F29" s="32">
        <f>SUM(B29:E29)</f>
        <v>411.01999999999987</v>
      </c>
      <c r="G29" s="13">
        <f t="shared" si="7"/>
        <v>-0.9021120026197282</v>
      </c>
      <c r="H29" s="31">
        <v>18648.16</v>
      </c>
      <c r="I29" s="14">
        <f t="shared" si="8"/>
        <v>2.015171273932412</v>
      </c>
    </row>
    <row r="30" spans="1:9" ht="12" customHeight="1">
      <c r="A30" s="15" t="s">
        <v>12</v>
      </c>
      <c r="B30" s="28">
        <v>3920.8600000000006</v>
      </c>
      <c r="C30" s="28">
        <v>-436.47000000000116</v>
      </c>
      <c r="D30" s="28">
        <v>-15226.430000000004</v>
      </c>
      <c r="E30" s="39">
        <v>603.0799999999981</v>
      </c>
      <c r="F30" s="32">
        <f t="shared" si="6"/>
        <v>-11138.960000000006</v>
      </c>
      <c r="G30" s="13">
        <f t="shared" si="7"/>
        <v>24.44793322150031</v>
      </c>
      <c r="H30" s="31">
        <v>171527.23</v>
      </c>
      <c r="I30" s="14">
        <f t="shared" si="8"/>
        <v>18.535702535435014</v>
      </c>
    </row>
    <row r="31" spans="1:9" ht="12" customHeight="1">
      <c r="A31" s="16" t="s">
        <v>13</v>
      </c>
      <c r="B31" s="46">
        <v>3076.84</v>
      </c>
      <c r="C31" s="46">
        <v>-1471.3300000000017</v>
      </c>
      <c r="D31" s="46">
        <v>-1444.1800000000003</v>
      </c>
      <c r="E31" s="40">
        <v>-963.0799999999981</v>
      </c>
      <c r="F31" s="34">
        <f t="shared" si="6"/>
        <v>-801.75</v>
      </c>
      <c r="G31" s="35">
        <f t="shared" si="7"/>
        <v>1.759691251278204</v>
      </c>
      <c r="H31" s="30">
        <v>27656.940000000002</v>
      </c>
      <c r="I31" s="17">
        <f t="shared" si="8"/>
        <v>2.9886847288350316</v>
      </c>
    </row>
    <row r="32" spans="1:9" ht="12" customHeight="1">
      <c r="A32" s="18" t="s">
        <v>14</v>
      </c>
      <c r="B32" s="47">
        <v>-6149.410000000002</v>
      </c>
      <c r="C32" s="47">
        <v>-4637.040000000001</v>
      </c>
      <c r="D32" s="47">
        <v>-47883.21000000001</v>
      </c>
      <c r="E32" s="37">
        <v>13107.69</v>
      </c>
      <c r="F32" s="20">
        <f>SUM(F25:F31)</f>
        <v>-45561.97000000001</v>
      </c>
      <c r="G32" s="19">
        <f>SUM(G25:G31)</f>
        <v>99.99999999999999</v>
      </c>
      <c r="H32" s="29">
        <v>925388.3400000001</v>
      </c>
      <c r="I32" s="20">
        <f>SUM(I25:I31)</f>
        <v>99.99999999999999</v>
      </c>
    </row>
    <row r="33" ht="10.5" customHeight="1">
      <c r="E33" s="38"/>
    </row>
    <row r="34" spans="1:5" ht="12" customHeight="1">
      <c r="A34" s="3" t="s">
        <v>16</v>
      </c>
      <c r="E34" s="38"/>
    </row>
    <row r="35" spans="1:9" ht="12" customHeight="1">
      <c r="A35" s="4"/>
      <c r="B35" s="5" t="s">
        <v>1</v>
      </c>
      <c r="C35" s="5" t="s">
        <v>2</v>
      </c>
      <c r="D35" s="5" t="s">
        <v>3</v>
      </c>
      <c r="E35" s="5" t="s">
        <v>18</v>
      </c>
      <c r="F35" s="6" t="s">
        <v>4</v>
      </c>
      <c r="G35" s="7" t="s">
        <v>4</v>
      </c>
      <c r="H35" s="6" t="s">
        <v>5</v>
      </c>
      <c r="I35" s="5" t="s">
        <v>5</v>
      </c>
    </row>
    <row r="36" spans="1:9" ht="12" customHeight="1">
      <c r="A36" s="8"/>
      <c r="B36" s="9"/>
      <c r="C36" s="9"/>
      <c r="D36" s="9"/>
      <c r="E36" s="10"/>
      <c r="F36" s="10" t="s">
        <v>23</v>
      </c>
      <c r="G36" s="11" t="s">
        <v>6</v>
      </c>
      <c r="H36" s="41">
        <v>40908</v>
      </c>
      <c r="I36" s="9" t="s">
        <v>7</v>
      </c>
    </row>
    <row r="37" spans="1:9" ht="12" customHeight="1">
      <c r="A37" s="12" t="s">
        <v>8</v>
      </c>
      <c r="B37" s="28">
        <v>-921.7299999999996</v>
      </c>
      <c r="C37" s="28">
        <v>-89.63999999999987</v>
      </c>
      <c r="D37" s="28">
        <v>-1139.2600000000002</v>
      </c>
      <c r="E37" s="39">
        <v>-959.73</v>
      </c>
      <c r="F37" s="32">
        <f aca="true" t="shared" si="9" ref="F37:F43">SUM(B37:E37)</f>
        <v>-3110.3599999999997</v>
      </c>
      <c r="G37" s="13">
        <f aca="true" t="shared" si="10" ref="G37:G43">F37/$F$44*100</f>
        <v>-11.797705289501522</v>
      </c>
      <c r="H37" s="31">
        <v>65858.08</v>
      </c>
      <c r="I37" s="14">
        <f aca="true" t="shared" si="11" ref="I37:I43">H37/$H$44*100</f>
        <v>17.42846809170203</v>
      </c>
    </row>
    <row r="38" spans="1:9" ht="12" customHeight="1">
      <c r="A38" s="15" t="s">
        <v>9</v>
      </c>
      <c r="B38" s="28">
        <v>542.42</v>
      </c>
      <c r="C38" s="28">
        <v>615.98</v>
      </c>
      <c r="D38" s="28">
        <v>365.4</v>
      </c>
      <c r="E38" s="39">
        <v>652.6099999999999</v>
      </c>
      <c r="F38" s="32">
        <f t="shared" si="9"/>
        <v>2176.41</v>
      </c>
      <c r="G38" s="13">
        <f t="shared" si="10"/>
        <v>8.255199966924732</v>
      </c>
      <c r="H38" s="31">
        <v>15343.41</v>
      </c>
      <c r="I38" s="14">
        <f t="shared" si="11"/>
        <v>4.060430118869269</v>
      </c>
    </row>
    <row r="39" spans="1:9" ht="12" customHeight="1">
      <c r="A39" s="15" t="s">
        <v>10</v>
      </c>
      <c r="B39" s="28">
        <v>1723.6099999999997</v>
      </c>
      <c r="C39" s="28">
        <v>3711.120000000001</v>
      </c>
      <c r="D39" s="28">
        <v>-2.5599999999994907</v>
      </c>
      <c r="E39" s="39">
        <v>419.3800000000001</v>
      </c>
      <c r="F39" s="32">
        <f t="shared" si="9"/>
        <v>5851.550000000001</v>
      </c>
      <c r="G39" s="13">
        <f t="shared" si="10"/>
        <v>22.195135735664888</v>
      </c>
      <c r="H39" s="31">
        <v>158310.09</v>
      </c>
      <c r="I39" s="14">
        <f t="shared" si="11"/>
        <v>41.89466732342449</v>
      </c>
    </row>
    <row r="40" spans="1:9" ht="12" customHeight="1">
      <c r="A40" s="15" t="s">
        <v>19</v>
      </c>
      <c r="B40" s="28">
        <v>6229.33</v>
      </c>
      <c r="C40" s="28">
        <v>393.03</v>
      </c>
      <c r="D40" s="28">
        <v>253.32000000000016</v>
      </c>
      <c r="E40" s="39">
        <v>15191.13</v>
      </c>
      <c r="F40" s="32">
        <f t="shared" si="9"/>
        <v>22066.809999999998</v>
      </c>
      <c r="G40" s="13">
        <f t="shared" si="10"/>
        <v>83.70018938625275</v>
      </c>
      <c r="H40" s="31">
        <v>100610.58</v>
      </c>
      <c r="I40" s="14">
        <f t="shared" si="11"/>
        <v>26.625256661257573</v>
      </c>
    </row>
    <row r="41" spans="1:9" ht="12" customHeight="1">
      <c r="A41" s="15" t="s">
        <v>11</v>
      </c>
      <c r="B41" s="28">
        <v>314.80999999999995</v>
      </c>
      <c r="C41" s="28">
        <v>95.03</v>
      </c>
      <c r="D41" s="28">
        <v>-82.98</v>
      </c>
      <c r="E41" s="39">
        <v>-254.69000000000003</v>
      </c>
      <c r="F41" s="32">
        <f t="shared" si="9"/>
        <v>72.16999999999987</v>
      </c>
      <c r="G41" s="13">
        <f t="shared" si="10"/>
        <v>0.27374335792105203</v>
      </c>
      <c r="H41" s="31">
        <v>10669.15</v>
      </c>
      <c r="I41" s="14">
        <f t="shared" si="11"/>
        <v>2.8234491552226038</v>
      </c>
    </row>
    <row r="42" spans="1:9" ht="12" customHeight="1">
      <c r="A42" s="15" t="s">
        <v>12</v>
      </c>
      <c r="B42" s="28">
        <v>-297.2599999999993</v>
      </c>
      <c r="C42" s="28">
        <v>-510.0100000000002</v>
      </c>
      <c r="D42" s="28">
        <v>-86.34000000000015</v>
      </c>
      <c r="E42" s="39">
        <v>271.7399999999998</v>
      </c>
      <c r="F42" s="32">
        <f t="shared" si="9"/>
        <v>-621.8699999999999</v>
      </c>
      <c r="G42" s="13">
        <f t="shared" si="10"/>
        <v>-2.358774864768808</v>
      </c>
      <c r="H42" s="31">
        <v>25685.76000000001</v>
      </c>
      <c r="I42" s="14">
        <f t="shared" si="11"/>
        <v>6.797395984989486</v>
      </c>
    </row>
    <row r="43" spans="1:9" ht="12" customHeight="1">
      <c r="A43" s="16" t="s">
        <v>13</v>
      </c>
      <c r="B43" s="28">
        <v>6.329999999999927</v>
      </c>
      <c r="C43" s="28">
        <v>14.520000000000095</v>
      </c>
      <c r="D43" s="28">
        <v>12.289999999999964</v>
      </c>
      <c r="E43" s="40">
        <v>-103.73999999999978</v>
      </c>
      <c r="F43" s="34">
        <f t="shared" si="9"/>
        <v>-70.5999999999998</v>
      </c>
      <c r="G43" s="35">
        <f t="shared" si="10"/>
        <v>-0.2677882924930893</v>
      </c>
      <c r="H43" s="30">
        <v>1399.3999999999942</v>
      </c>
      <c r="I43" s="17">
        <f t="shared" si="11"/>
        <v>0.37033266453452207</v>
      </c>
    </row>
    <row r="44" spans="1:9" ht="12" customHeight="1">
      <c r="A44" s="18" t="s">
        <v>14</v>
      </c>
      <c r="B44" s="47">
        <v>7597.510000000001</v>
      </c>
      <c r="C44" s="47">
        <v>4230.030000000001</v>
      </c>
      <c r="D44" s="47">
        <v>-680.1299999999998</v>
      </c>
      <c r="E44" s="37">
        <v>15216.699999999999</v>
      </c>
      <c r="F44" s="20">
        <f>SUM(F37:F43)</f>
        <v>26364.11</v>
      </c>
      <c r="G44" s="36">
        <f>SUM(G37:G43)</f>
        <v>99.99999999999999</v>
      </c>
      <c r="H44" s="29">
        <v>377876.4700000001</v>
      </c>
      <c r="I44" s="20">
        <f>SUM(I37:I43)</f>
        <v>99.99999999999999</v>
      </c>
    </row>
    <row r="45" ht="10.5" customHeight="1">
      <c r="E45" s="38"/>
    </row>
    <row r="46" spans="1:5" ht="12" customHeight="1">
      <c r="A46" s="3" t="s">
        <v>20</v>
      </c>
      <c r="E46" s="38"/>
    </row>
    <row r="47" spans="1:9" ht="12" customHeight="1">
      <c r="A47" s="4"/>
      <c r="B47" s="5" t="s">
        <v>1</v>
      </c>
      <c r="C47" s="5" t="s">
        <v>2</v>
      </c>
      <c r="D47" s="5" t="s">
        <v>3</v>
      </c>
      <c r="E47" s="5" t="s">
        <v>18</v>
      </c>
      <c r="F47" s="6" t="s">
        <v>4</v>
      </c>
      <c r="G47" s="7" t="s">
        <v>4</v>
      </c>
      <c r="H47" s="6" t="s">
        <v>5</v>
      </c>
      <c r="I47" s="5" t="s">
        <v>5</v>
      </c>
    </row>
    <row r="48" spans="1:9" ht="12" customHeight="1">
      <c r="A48" s="8"/>
      <c r="B48" s="9"/>
      <c r="C48" s="9"/>
      <c r="D48" s="9"/>
      <c r="E48" s="10"/>
      <c r="F48" s="10" t="s">
        <v>23</v>
      </c>
      <c r="G48" s="11" t="s">
        <v>6</v>
      </c>
      <c r="H48" s="41">
        <v>40908</v>
      </c>
      <c r="I48" s="9" t="s">
        <v>7</v>
      </c>
    </row>
    <row r="49" spans="1:9" ht="12" customHeight="1">
      <c r="A49" s="12" t="s">
        <v>8</v>
      </c>
      <c r="B49" s="28">
        <v>-462.9300000000003</v>
      </c>
      <c r="C49" s="28">
        <v>-2355.4400000000005</v>
      </c>
      <c r="D49" s="28">
        <v>-516.6100000000006</v>
      </c>
      <c r="E49" s="39">
        <v>865.8799999999997</v>
      </c>
      <c r="F49" s="32">
        <f aca="true" t="shared" si="12" ref="F49:F55">SUM(B49:E49)</f>
        <v>-2469.1000000000017</v>
      </c>
      <c r="G49" s="24">
        <f aca="true" t="shared" si="13" ref="G49:G55">F49/$F$56*100</f>
        <v>-64.84355713828009</v>
      </c>
      <c r="H49" s="31">
        <v>64153.909999999996</v>
      </c>
      <c r="I49" s="14">
        <f aca="true" t="shared" si="14" ref="I49:I55">H49/$H$56*100</f>
        <v>32.81817816754769</v>
      </c>
    </row>
    <row r="50" spans="1:9" ht="12" customHeight="1">
      <c r="A50" s="15" t="s">
        <v>9</v>
      </c>
      <c r="B50" s="28">
        <v>50.54000000000002</v>
      </c>
      <c r="C50" s="28">
        <v>169.13</v>
      </c>
      <c r="D50" s="28">
        <v>438.59000000000003</v>
      </c>
      <c r="E50" s="39">
        <v>36.629999999999995</v>
      </c>
      <c r="F50" s="32">
        <f t="shared" si="12"/>
        <v>694.89</v>
      </c>
      <c r="G50" s="25">
        <f t="shared" si="13"/>
        <v>18.24921607866001</v>
      </c>
      <c r="H50" s="31">
        <v>3926.32</v>
      </c>
      <c r="I50" s="14">
        <f t="shared" si="14"/>
        <v>2.008524021416713</v>
      </c>
    </row>
    <row r="51" spans="1:9" ht="12" customHeight="1">
      <c r="A51" s="15" t="s">
        <v>10</v>
      </c>
      <c r="B51" s="28">
        <v>1382.3199999999997</v>
      </c>
      <c r="C51" s="28">
        <v>1944.750000000001</v>
      </c>
      <c r="D51" s="28">
        <v>5941.34</v>
      </c>
      <c r="E51" s="39">
        <v>-4723.03</v>
      </c>
      <c r="F51" s="32">
        <f t="shared" si="12"/>
        <v>4545.38</v>
      </c>
      <c r="G51" s="25">
        <f t="shared" si="13"/>
        <v>119.37086701437585</v>
      </c>
      <c r="H51" s="31">
        <v>40330.14</v>
      </c>
      <c r="I51" s="14">
        <f t="shared" si="14"/>
        <v>20.631037454180763</v>
      </c>
    </row>
    <row r="52" spans="1:9" ht="12" customHeight="1">
      <c r="A52" s="15" t="s">
        <v>19</v>
      </c>
      <c r="B52" s="28">
        <v>-2835.88</v>
      </c>
      <c r="C52" s="28">
        <v>537.4199999999998</v>
      </c>
      <c r="D52" s="28">
        <v>3336.8900000000003</v>
      </c>
      <c r="E52" s="39">
        <v>991.6300000000001</v>
      </c>
      <c r="F52" s="32">
        <f t="shared" si="12"/>
        <v>2030.0600000000004</v>
      </c>
      <c r="G52" s="25">
        <f t="shared" si="13"/>
        <v>53.313479245124476</v>
      </c>
      <c r="H52" s="31">
        <v>16521.23</v>
      </c>
      <c r="I52" s="14">
        <f t="shared" si="14"/>
        <v>8.451498430680749</v>
      </c>
    </row>
    <row r="53" spans="1:9" ht="12" customHeight="1">
      <c r="A53" s="15" t="s">
        <v>11</v>
      </c>
      <c r="B53" s="28">
        <v>-658.33</v>
      </c>
      <c r="C53" s="28">
        <v>188.7600000000001</v>
      </c>
      <c r="D53" s="28">
        <v>-330.48</v>
      </c>
      <c r="E53" s="39">
        <v>-685.3700000000001</v>
      </c>
      <c r="F53" s="32">
        <f t="shared" si="12"/>
        <v>-1485.42</v>
      </c>
      <c r="G53" s="25">
        <f t="shared" si="13"/>
        <v>-39.01013188787168</v>
      </c>
      <c r="H53" s="31">
        <v>14805.11</v>
      </c>
      <c r="I53" s="14">
        <f t="shared" si="14"/>
        <v>7.573610677356096</v>
      </c>
    </row>
    <row r="54" spans="1:9" ht="12" customHeight="1">
      <c r="A54" s="15" t="s">
        <v>12</v>
      </c>
      <c r="B54" s="28">
        <v>614.9899999999998</v>
      </c>
      <c r="C54" s="28">
        <v>1265.0999999999995</v>
      </c>
      <c r="D54" s="28">
        <v>1306.0400000000009</v>
      </c>
      <c r="E54" s="39">
        <v>-2426.1399999999985</v>
      </c>
      <c r="F54" s="32">
        <f t="shared" si="12"/>
        <v>759.9900000000016</v>
      </c>
      <c r="G54" s="25">
        <f t="shared" si="13"/>
        <v>19.95887367442451</v>
      </c>
      <c r="H54" s="31">
        <v>45660.58</v>
      </c>
      <c r="I54" s="14">
        <f t="shared" si="14"/>
        <v>23.3578444349466</v>
      </c>
    </row>
    <row r="55" spans="1:9" ht="12" customHeight="1">
      <c r="A55" s="16" t="s">
        <v>13</v>
      </c>
      <c r="B55" s="46">
        <v>-1148.4</v>
      </c>
      <c r="C55" s="46">
        <v>468.51</v>
      </c>
      <c r="D55" s="46">
        <v>328.9100000000001</v>
      </c>
      <c r="E55" s="40">
        <v>82.95999999999958</v>
      </c>
      <c r="F55" s="34">
        <f t="shared" si="12"/>
        <v>-268.02000000000044</v>
      </c>
      <c r="G55" s="26">
        <f t="shared" si="13"/>
        <v>-7.038746986433051</v>
      </c>
      <c r="H55" s="30">
        <v>10085.560000000001</v>
      </c>
      <c r="I55" s="17">
        <f t="shared" si="14"/>
        <v>5.159306813871397</v>
      </c>
    </row>
    <row r="56" spans="1:9" ht="12" customHeight="1">
      <c r="A56" s="18" t="s">
        <v>14</v>
      </c>
      <c r="B56" s="47">
        <v>-3057.690000000001</v>
      </c>
      <c r="C56" s="47">
        <v>2218.2299999999996</v>
      </c>
      <c r="D56" s="47">
        <v>10504.68</v>
      </c>
      <c r="E56" s="37">
        <v>-5857.439999999999</v>
      </c>
      <c r="F56" s="20">
        <f>SUM(F49:F55)</f>
        <v>3807.7799999999997</v>
      </c>
      <c r="G56" s="27">
        <f>SUM(G49:G55)</f>
        <v>100.00000000000001</v>
      </c>
      <c r="H56" s="29">
        <v>195482.84999999998</v>
      </c>
      <c r="I56" s="20">
        <f>SUM(I49:I55)</f>
        <v>100.00000000000001</v>
      </c>
    </row>
    <row r="57" spans="1:9" ht="12" customHeight="1">
      <c r="A57" s="44"/>
      <c r="E57" s="43"/>
      <c r="F57" s="42"/>
      <c r="G57" s="42"/>
      <c r="H57" s="42"/>
      <c r="I57" s="42"/>
    </row>
    <row r="58" spans="1:5" ht="12" customHeight="1">
      <c r="A58" s="3" t="s">
        <v>21</v>
      </c>
      <c r="E58" s="38"/>
    </row>
    <row r="59" spans="1:9" ht="12" customHeight="1">
      <c r="A59" s="4"/>
      <c r="B59" s="5" t="s">
        <v>1</v>
      </c>
      <c r="C59" s="5" t="s">
        <v>2</v>
      </c>
      <c r="D59" s="5" t="s">
        <v>3</v>
      </c>
      <c r="E59" s="5" t="s">
        <v>18</v>
      </c>
      <c r="F59" s="6" t="s">
        <v>4</v>
      </c>
      <c r="G59" s="7" t="s">
        <v>4</v>
      </c>
      <c r="H59" s="6" t="s">
        <v>5</v>
      </c>
      <c r="I59" s="5" t="s">
        <v>5</v>
      </c>
    </row>
    <row r="60" spans="1:9" ht="12" customHeight="1">
      <c r="A60" s="8"/>
      <c r="B60" s="9"/>
      <c r="C60" s="9"/>
      <c r="D60" s="9"/>
      <c r="E60" s="10"/>
      <c r="F60" s="10" t="s">
        <v>23</v>
      </c>
      <c r="G60" s="11" t="s">
        <v>6</v>
      </c>
      <c r="H60" s="41">
        <v>40908</v>
      </c>
      <c r="I60" s="9" t="s">
        <v>7</v>
      </c>
    </row>
    <row r="61" spans="1:9" ht="12" customHeight="1">
      <c r="A61" s="12" t="s">
        <v>8</v>
      </c>
      <c r="B61" s="28">
        <v>-3826.2300000000005</v>
      </c>
      <c r="C61" s="28">
        <v>-192.07999999999993</v>
      </c>
      <c r="D61" s="28">
        <v>2711.0600000000004</v>
      </c>
      <c r="E61" s="39">
        <v>-1386.12</v>
      </c>
      <c r="F61" s="32">
        <f aca="true" t="shared" si="15" ref="F61:F67">SUM(B61:E61)</f>
        <v>-2693.37</v>
      </c>
      <c r="G61" s="24">
        <f aca="true" t="shared" si="16" ref="G61:G67">F61/$F$68*100</f>
        <v>-7.667935464952413</v>
      </c>
      <c r="H61" s="31">
        <v>85372.06999999999</v>
      </c>
      <c r="I61" s="14">
        <f aca="true" t="shared" si="17" ref="I61:I67">H61/$H$68*100</f>
        <v>36.63391607324838</v>
      </c>
    </row>
    <row r="62" spans="1:9" ht="12" customHeight="1">
      <c r="A62" s="15" t="s">
        <v>9</v>
      </c>
      <c r="B62" s="28">
        <v>103.35</v>
      </c>
      <c r="C62" s="28">
        <v>78.77000000000001</v>
      </c>
      <c r="D62" s="28">
        <v>295.9</v>
      </c>
      <c r="E62" s="39">
        <v>137.46</v>
      </c>
      <c r="F62" s="32">
        <f t="shared" si="15"/>
        <v>615.48</v>
      </c>
      <c r="G62" s="25">
        <f t="shared" si="16"/>
        <v>1.7522512391423797</v>
      </c>
      <c r="H62" s="31">
        <v>2135.44</v>
      </c>
      <c r="I62" s="14">
        <f t="shared" si="17"/>
        <v>0.9163363350502985</v>
      </c>
    </row>
    <row r="63" spans="1:9" ht="12" customHeight="1">
      <c r="A63" s="15" t="s">
        <v>10</v>
      </c>
      <c r="B63" s="28">
        <v>9456.11</v>
      </c>
      <c r="C63" s="28">
        <v>1183.33</v>
      </c>
      <c r="D63" s="28">
        <v>12315.9</v>
      </c>
      <c r="E63" s="39">
        <v>872.1099999999988</v>
      </c>
      <c r="F63" s="32">
        <f t="shared" si="15"/>
        <v>23827.449999999997</v>
      </c>
      <c r="G63" s="25">
        <f t="shared" si="16"/>
        <v>67.8359634563318</v>
      </c>
      <c r="H63" s="31">
        <v>57859.13</v>
      </c>
      <c r="I63" s="14">
        <f t="shared" si="17"/>
        <v>24.82786832381091</v>
      </c>
    </row>
    <row r="64" spans="1:9" ht="12" customHeight="1">
      <c r="A64" s="15" t="s">
        <v>19</v>
      </c>
      <c r="B64" s="28">
        <v>3011.05</v>
      </c>
      <c r="C64" s="28">
        <v>-1246.94</v>
      </c>
      <c r="D64" s="28">
        <v>1526.9299999999998</v>
      </c>
      <c r="E64" s="39">
        <v>158.04999999999973</v>
      </c>
      <c r="F64" s="32">
        <f t="shared" si="15"/>
        <v>3449.0899999999997</v>
      </c>
      <c r="G64" s="25">
        <f t="shared" si="16"/>
        <v>9.819445353892231</v>
      </c>
      <c r="H64" s="31">
        <v>11482.46</v>
      </c>
      <c r="I64" s="14">
        <f t="shared" si="17"/>
        <v>4.927225917732012</v>
      </c>
    </row>
    <row r="65" spans="1:9" ht="12" customHeight="1">
      <c r="A65" s="15" t="s">
        <v>11</v>
      </c>
      <c r="B65" s="28">
        <v>-455.6400000000001</v>
      </c>
      <c r="C65" s="28">
        <v>494.3599999999999</v>
      </c>
      <c r="D65" s="28">
        <v>509.09000000000003</v>
      </c>
      <c r="E65" s="39">
        <v>185.7199999999998</v>
      </c>
      <c r="F65" s="32">
        <f t="shared" si="15"/>
        <v>733.5299999999996</v>
      </c>
      <c r="G65" s="25">
        <f t="shared" si="16"/>
        <v>2.088335691570984</v>
      </c>
      <c r="H65" s="31">
        <v>9013.05</v>
      </c>
      <c r="I65" s="14">
        <f t="shared" si="17"/>
        <v>3.8675800793396635</v>
      </c>
    </row>
    <row r="66" spans="1:9" ht="12" customHeight="1">
      <c r="A66" s="15" t="s">
        <v>12</v>
      </c>
      <c r="B66" s="28">
        <v>31.82999999999811</v>
      </c>
      <c r="C66" s="28">
        <v>1422.7800000000007</v>
      </c>
      <c r="D66" s="28">
        <v>8368.39</v>
      </c>
      <c r="E66" s="39">
        <v>-3159.809999999996</v>
      </c>
      <c r="F66" s="32">
        <f t="shared" si="15"/>
        <v>6663.190000000002</v>
      </c>
      <c r="G66" s="25">
        <f t="shared" si="16"/>
        <v>18.969881936279194</v>
      </c>
      <c r="H66" s="31">
        <v>58481.65</v>
      </c>
      <c r="I66" s="14">
        <f t="shared" si="17"/>
        <v>25.094997203711785</v>
      </c>
    </row>
    <row r="67" spans="1:9" ht="12" customHeight="1">
      <c r="A67" s="16" t="s">
        <v>13</v>
      </c>
      <c r="B67" s="33">
        <v>1406.74</v>
      </c>
      <c r="C67" s="33">
        <v>-593.3799999999997</v>
      </c>
      <c r="D67" s="33">
        <v>1040.5700000000002</v>
      </c>
      <c r="E67" s="40">
        <v>675.8000000000006</v>
      </c>
      <c r="F67" s="34">
        <f t="shared" si="15"/>
        <v>2529.7300000000014</v>
      </c>
      <c r="G67" s="26">
        <f t="shared" si="16"/>
        <v>7.20205778773584</v>
      </c>
      <c r="H67" s="30">
        <v>8697.27</v>
      </c>
      <c r="I67" s="17">
        <f t="shared" si="17"/>
        <v>3.732076067106971</v>
      </c>
    </row>
    <row r="68" spans="1:9" ht="12" customHeight="1">
      <c r="A68" s="18" t="s">
        <v>14</v>
      </c>
      <c r="B68" s="20">
        <v>9727.209999999997</v>
      </c>
      <c r="C68" s="20">
        <v>1146.8400000000008</v>
      </c>
      <c r="D68" s="20">
        <v>26767.84</v>
      </c>
      <c r="E68" s="37">
        <v>-2516.789999999997</v>
      </c>
      <c r="F68" s="20">
        <f>SUM(F61:F67)</f>
        <v>35125.1</v>
      </c>
      <c r="G68" s="27">
        <f>SUM(G61:G67)</f>
        <v>100.00000000000001</v>
      </c>
      <c r="H68" s="29">
        <v>233041.06999999995</v>
      </c>
      <c r="I68" s="20">
        <f>SUM(I61:I67)</f>
        <v>100.00000000000001</v>
      </c>
    </row>
    <row r="69" ht="12" customHeight="1">
      <c r="E69" s="38"/>
    </row>
    <row r="70" spans="1:5" ht="12" customHeight="1">
      <c r="A70" s="3" t="s">
        <v>22</v>
      </c>
      <c r="E70" s="38"/>
    </row>
    <row r="71" spans="1:9" ht="12" customHeight="1">
      <c r="A71" s="4"/>
      <c r="B71" s="5" t="s">
        <v>1</v>
      </c>
      <c r="C71" s="5" t="s">
        <v>2</v>
      </c>
      <c r="D71" s="5" t="s">
        <v>3</v>
      </c>
      <c r="E71" s="5" t="s">
        <v>18</v>
      </c>
      <c r="F71" s="6" t="s">
        <v>4</v>
      </c>
      <c r="G71" s="7" t="s">
        <v>4</v>
      </c>
      <c r="H71" s="6" t="s">
        <v>5</v>
      </c>
      <c r="I71" s="5" t="s">
        <v>5</v>
      </c>
    </row>
    <row r="72" spans="1:9" ht="12" customHeight="1">
      <c r="A72" s="8"/>
      <c r="B72" s="9"/>
      <c r="C72" s="9"/>
      <c r="D72" s="9"/>
      <c r="E72" s="10"/>
      <c r="F72" s="10" t="s">
        <v>23</v>
      </c>
      <c r="G72" s="11" t="s">
        <v>6</v>
      </c>
      <c r="H72" s="41">
        <v>40908</v>
      </c>
      <c r="I72" s="9" t="s">
        <v>7</v>
      </c>
    </row>
    <row r="73" spans="1:9" ht="12" customHeight="1">
      <c r="A73" s="12" t="s">
        <v>8</v>
      </c>
      <c r="B73" s="28">
        <v>632.54</v>
      </c>
      <c r="C73" s="28">
        <v>145.91999999999996</v>
      </c>
      <c r="D73" s="28">
        <v>-619.0699999999999</v>
      </c>
      <c r="E73" s="28">
        <v>-144.25999999999993</v>
      </c>
      <c r="F73" s="32">
        <f aca="true" t="shared" si="18" ref="F73:F79">SUM(B73:E73)</f>
        <v>15.130000000000052</v>
      </c>
      <c r="G73" s="32">
        <f aca="true" t="shared" si="19" ref="G73:G79">F73/$F$80*100</f>
        <v>5.309144501368498</v>
      </c>
      <c r="H73" s="31">
        <v>8616.189999999999</v>
      </c>
      <c r="I73" s="14">
        <f aca="true" t="shared" si="20" ref="I73:I79">H73/$H$80*100</f>
        <v>22.1890784035444</v>
      </c>
    </row>
    <row r="74" spans="1:9" ht="12" customHeight="1">
      <c r="A74" s="15" t="s">
        <v>9</v>
      </c>
      <c r="B74" s="28">
        <v>36.64000000000001</v>
      </c>
      <c r="C74" s="28">
        <v>43.589999999999996</v>
      </c>
      <c r="D74" s="28">
        <v>63.31</v>
      </c>
      <c r="E74" s="28">
        <v>15.32</v>
      </c>
      <c r="F74" s="32">
        <f t="shared" si="18"/>
        <v>158.86</v>
      </c>
      <c r="G74" s="32">
        <f t="shared" si="19"/>
        <v>55.74426275528068</v>
      </c>
      <c r="H74" s="31">
        <v>797.7</v>
      </c>
      <c r="I74" s="14">
        <f t="shared" si="20"/>
        <v>2.0542986914758576</v>
      </c>
    </row>
    <row r="75" spans="1:9" ht="12" customHeight="1">
      <c r="A75" s="15" t="s">
        <v>10</v>
      </c>
      <c r="B75" s="28">
        <v>413.5</v>
      </c>
      <c r="C75" s="28">
        <v>1762.4700000000003</v>
      </c>
      <c r="D75" s="28">
        <v>851.72</v>
      </c>
      <c r="E75" s="28">
        <v>462.70000000000005</v>
      </c>
      <c r="F75" s="32">
        <f t="shared" si="18"/>
        <v>3490.3900000000003</v>
      </c>
      <c r="G75" s="32">
        <f t="shared" si="19"/>
        <v>1224.7841953821237</v>
      </c>
      <c r="H75" s="31">
        <v>12031.32</v>
      </c>
      <c r="I75" s="14">
        <f t="shared" si="20"/>
        <v>30.98398512313817</v>
      </c>
    </row>
    <row r="76" spans="1:9" ht="12" customHeight="1">
      <c r="A76" s="15" t="s">
        <v>19</v>
      </c>
      <c r="B76" s="28">
        <v>14</v>
      </c>
      <c r="C76" s="28">
        <v>2</v>
      </c>
      <c r="D76" s="28">
        <v>521</v>
      </c>
      <c r="E76" s="28">
        <v>-97</v>
      </c>
      <c r="F76" s="32">
        <f t="shared" si="18"/>
        <v>440</v>
      </c>
      <c r="G76" s="32">
        <f t="shared" si="19"/>
        <v>154.39679977542175</v>
      </c>
      <c r="H76" s="31">
        <v>433</v>
      </c>
      <c r="I76" s="14">
        <f t="shared" si="20"/>
        <v>1.115095065073394</v>
      </c>
    </row>
    <row r="77" spans="1:9" ht="12" customHeight="1">
      <c r="A77" s="15" t="s">
        <v>11</v>
      </c>
      <c r="B77" s="28">
        <v>-19</v>
      </c>
      <c r="C77" s="28">
        <v>19.52000000000001</v>
      </c>
      <c r="D77" s="28">
        <v>-6.920000000000002</v>
      </c>
      <c r="E77" s="28">
        <v>26</v>
      </c>
      <c r="F77" s="32">
        <f t="shared" si="18"/>
        <v>19.60000000000001</v>
      </c>
      <c r="G77" s="32">
        <f t="shared" si="19"/>
        <v>6.877675626359698</v>
      </c>
      <c r="H77" s="31">
        <v>1478.82</v>
      </c>
      <c r="I77" s="14">
        <f t="shared" si="20"/>
        <v>3.8083715568864585</v>
      </c>
    </row>
    <row r="78" spans="1:9" ht="12" customHeight="1">
      <c r="A78" s="15" t="s">
        <v>12</v>
      </c>
      <c r="B78" s="28">
        <v>179.0600000000004</v>
      </c>
      <c r="C78" s="28">
        <v>-1432.48</v>
      </c>
      <c r="D78" s="28">
        <v>-861.9800000000002</v>
      </c>
      <c r="E78" s="28">
        <v>-1302.66</v>
      </c>
      <c r="F78" s="32">
        <f t="shared" si="18"/>
        <v>-3418.0599999999995</v>
      </c>
      <c r="G78" s="32">
        <f t="shared" si="19"/>
        <v>-1199.40346690995</v>
      </c>
      <c r="H78" s="31">
        <v>14667.189999999999</v>
      </c>
      <c r="I78" s="14">
        <f t="shared" si="20"/>
        <v>37.77208126441994</v>
      </c>
    </row>
    <row r="79" spans="1:9" ht="12" customHeight="1">
      <c r="A79" s="16" t="s">
        <v>13</v>
      </c>
      <c r="B79" s="46">
        <v>-4.060000000000002</v>
      </c>
      <c r="C79" s="46">
        <v>-11.46</v>
      </c>
      <c r="D79" s="46">
        <v>-262.3299999999999</v>
      </c>
      <c r="E79" s="33">
        <v>-143.08999999999997</v>
      </c>
      <c r="F79" s="34">
        <f t="shared" si="18"/>
        <v>-420.9399999999999</v>
      </c>
      <c r="G79" s="34">
        <f t="shared" si="19"/>
        <v>-147.7086111306046</v>
      </c>
      <c r="H79" s="30">
        <v>806.55</v>
      </c>
      <c r="I79" s="17">
        <f t="shared" si="20"/>
        <v>2.0770898954617687</v>
      </c>
    </row>
    <row r="80" spans="1:9" ht="12" customHeight="1">
      <c r="A80" s="18" t="s">
        <v>14</v>
      </c>
      <c r="B80" s="47">
        <v>1252.6800000000003</v>
      </c>
      <c r="C80" s="47">
        <v>529.5600000000002</v>
      </c>
      <c r="D80" s="47">
        <v>-314.2700000000001</v>
      </c>
      <c r="E80" s="20">
        <v>-1182.99</v>
      </c>
      <c r="F80" s="20">
        <f>SUM(F73:F79)</f>
        <v>284.980000000002</v>
      </c>
      <c r="G80" s="27">
        <f>SUM(G73:G79)</f>
        <v>99.99999999999977</v>
      </c>
      <c r="H80" s="29">
        <v>38830.770000000004</v>
      </c>
      <c r="I80" s="20">
        <f>SUM(I73:I79)</f>
        <v>99.99999999999999</v>
      </c>
    </row>
    <row r="81" ht="12" customHeight="1"/>
    <row r="82" ht="12" customHeight="1">
      <c r="A82" s="3" t="s">
        <v>17</v>
      </c>
    </row>
    <row r="83" spans="1:9" ht="12" customHeight="1">
      <c r="A83" s="4"/>
      <c r="B83" s="5" t="s">
        <v>1</v>
      </c>
      <c r="C83" s="5" t="s">
        <v>2</v>
      </c>
      <c r="D83" s="5" t="s">
        <v>3</v>
      </c>
      <c r="E83" s="5" t="s">
        <v>18</v>
      </c>
      <c r="F83" s="6" t="s">
        <v>4</v>
      </c>
      <c r="G83" s="7" t="s">
        <v>4</v>
      </c>
      <c r="H83" s="6" t="s">
        <v>5</v>
      </c>
      <c r="I83" s="5" t="s">
        <v>5</v>
      </c>
    </row>
    <row r="84" spans="1:9" ht="12" customHeight="1">
      <c r="A84" s="8"/>
      <c r="B84" s="9"/>
      <c r="C84" s="9"/>
      <c r="D84" s="9"/>
      <c r="E84" s="10"/>
      <c r="F84" s="10" t="s">
        <v>23</v>
      </c>
      <c r="G84" s="11" t="s">
        <v>6</v>
      </c>
      <c r="H84" s="41">
        <v>40908</v>
      </c>
      <c r="I84" s="9" t="s">
        <v>7</v>
      </c>
    </row>
    <row r="85" spans="1:9" ht="12" customHeight="1">
      <c r="A85" s="12" t="s">
        <v>8</v>
      </c>
      <c r="B85" s="28">
        <v>-43.03</v>
      </c>
      <c r="C85" s="28">
        <v>-29.109999999999996</v>
      </c>
      <c r="D85" s="28">
        <v>-1.08</v>
      </c>
      <c r="E85" s="28">
        <v>-88.31</v>
      </c>
      <c r="F85" s="32">
        <f aca="true" t="shared" si="21" ref="F85:F91">SUM(B85:E85)</f>
        <v>-161.53</v>
      </c>
      <c r="G85" s="32">
        <f aca="true" t="shared" si="22" ref="G85:G91">F85/$F$92*100</f>
        <v>-7.925324436376126</v>
      </c>
      <c r="H85" s="31">
        <v>221.55</v>
      </c>
      <c r="I85" s="14">
        <f aca="true" t="shared" si="23" ref="I85:I91">H85/$H$92*100</f>
        <v>4.0790212558340775</v>
      </c>
    </row>
    <row r="86" spans="1:9" ht="12" customHeight="1">
      <c r="A86" s="15" t="s">
        <v>9</v>
      </c>
      <c r="B86" s="28">
        <v>-1.3499999999999999</v>
      </c>
      <c r="C86" s="28">
        <v>-1.44</v>
      </c>
      <c r="D86" s="28">
        <v>1.8499999999999999</v>
      </c>
      <c r="E86" s="28">
        <v>-5.35</v>
      </c>
      <c r="F86" s="32">
        <f t="shared" si="21"/>
        <v>-6.29</v>
      </c>
      <c r="G86" s="32">
        <f t="shared" si="22"/>
        <v>-0.30861320314991536</v>
      </c>
      <c r="H86" s="31">
        <v>0</v>
      </c>
      <c r="I86" s="14">
        <f t="shared" si="23"/>
        <v>0</v>
      </c>
    </row>
    <row r="87" spans="1:9" ht="10.5">
      <c r="A87" s="15" t="s">
        <v>10</v>
      </c>
      <c r="B87" s="28">
        <v>-74.4</v>
      </c>
      <c r="C87" s="28">
        <v>14.950000000000001</v>
      </c>
      <c r="D87" s="28">
        <v>-41.24</v>
      </c>
      <c r="E87" s="28">
        <v>-29.24</v>
      </c>
      <c r="F87" s="32">
        <f t="shared" si="21"/>
        <v>-129.93</v>
      </c>
      <c r="G87" s="32">
        <f t="shared" si="22"/>
        <v>-6.37489880528911</v>
      </c>
      <c r="H87" s="31">
        <v>176.15</v>
      </c>
      <c r="I87" s="14">
        <f t="shared" si="23"/>
        <v>3.243148698782093</v>
      </c>
    </row>
    <row r="88" spans="1:9" ht="10.5">
      <c r="A88" s="15" t="s">
        <v>19</v>
      </c>
      <c r="B88" s="28">
        <v>0</v>
      </c>
      <c r="C88" s="28">
        <v>3060.6</v>
      </c>
      <c r="D88" s="28">
        <v>0</v>
      </c>
      <c r="E88" s="28">
        <v>1</v>
      </c>
      <c r="F88" s="32">
        <f t="shared" si="21"/>
        <v>3061.6</v>
      </c>
      <c r="G88" s="32">
        <f t="shared" si="22"/>
        <v>150.21465544734193</v>
      </c>
      <c r="H88" s="31">
        <v>7</v>
      </c>
      <c r="I88" s="14">
        <f t="shared" si="23"/>
        <v>0.12887902862035</v>
      </c>
    </row>
    <row r="89" spans="1:9" ht="10.5">
      <c r="A89" s="15" t="s">
        <v>11</v>
      </c>
      <c r="B89" s="28">
        <v>81</v>
      </c>
      <c r="C89" s="28">
        <v>19.759999999999998</v>
      </c>
      <c r="D89" s="28">
        <v>0</v>
      </c>
      <c r="E89" s="28">
        <v>6.34</v>
      </c>
      <c r="F89" s="32">
        <f t="shared" si="21"/>
        <v>107.1</v>
      </c>
      <c r="G89" s="32">
        <f t="shared" si="22"/>
        <v>5.254765350930991</v>
      </c>
      <c r="H89" s="31">
        <v>331</v>
      </c>
      <c r="I89" s="14">
        <f t="shared" si="23"/>
        <v>6.094136924762265</v>
      </c>
    </row>
    <row r="90" spans="1:9" ht="10.5">
      <c r="A90" s="15" t="s">
        <v>12</v>
      </c>
      <c r="B90" s="28">
        <v>-213.31</v>
      </c>
      <c r="C90" s="28">
        <v>-173.32999999999998</v>
      </c>
      <c r="D90" s="28">
        <v>137.58</v>
      </c>
      <c r="E90" s="28">
        <v>-427.79999999999995</v>
      </c>
      <c r="F90" s="32">
        <f t="shared" si="21"/>
        <v>-676.8599999999999</v>
      </c>
      <c r="G90" s="32">
        <f t="shared" si="22"/>
        <v>-33.20952824865686</v>
      </c>
      <c r="H90" s="31">
        <v>4638.3</v>
      </c>
      <c r="I90" s="14">
        <f>H90/$H$92*100</f>
        <v>85.3970854928242</v>
      </c>
    </row>
    <row r="91" spans="1:9" ht="10.5">
      <c r="A91" s="16" t="s">
        <v>13</v>
      </c>
      <c r="B91" s="46">
        <v>2</v>
      </c>
      <c r="C91" s="46">
        <v>51.649999999999864</v>
      </c>
      <c r="D91" s="46">
        <v>-178.07</v>
      </c>
      <c r="E91" s="33">
        <v>-31.52</v>
      </c>
      <c r="F91" s="34">
        <f t="shared" si="21"/>
        <v>-155.94000000000014</v>
      </c>
      <c r="G91" s="17">
        <f t="shared" si="22"/>
        <v>-7.651056104800929</v>
      </c>
      <c r="H91" s="30">
        <v>57.45</v>
      </c>
      <c r="I91" s="17">
        <f t="shared" si="23"/>
        <v>1.0577285991770153</v>
      </c>
    </row>
    <row r="92" spans="1:9" ht="10.5">
      <c r="A92" s="18" t="s">
        <v>14</v>
      </c>
      <c r="B92" s="47">
        <v>-249.09</v>
      </c>
      <c r="C92" s="47">
        <v>2943.08</v>
      </c>
      <c r="D92" s="47">
        <v>-80.95999999999998</v>
      </c>
      <c r="E92" s="20">
        <v>-574.8799999999999</v>
      </c>
      <c r="F92" s="20">
        <f>SUM(F85:F91)</f>
        <v>2038.15</v>
      </c>
      <c r="G92" s="27">
        <f>SUM(G85:G91)</f>
        <v>99.99999999999999</v>
      </c>
      <c r="H92" s="29">
        <v>5431.45</v>
      </c>
      <c r="I92" s="20">
        <f>SUM(I85:I91)</f>
        <v>100</v>
      </c>
    </row>
  </sheetData>
  <sheetProtection/>
  <printOptions/>
  <pageMargins left="0.75" right="0.75" top="0.39" bottom="0.53" header="0.3" footer="0.28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2012-02-02T14:24:06Z</cp:lastPrinted>
  <dcterms:created xsi:type="dcterms:W3CDTF">2001-01-11T13:23:45Z</dcterms:created>
  <dcterms:modified xsi:type="dcterms:W3CDTF">2012-02-02T14:24:37Z</dcterms:modified>
  <cp:category/>
  <cp:version/>
  <cp:contentType/>
  <cp:contentStatus/>
</cp:coreProperties>
</file>