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2" sheetId="1" r:id="rId1"/>
  </sheets>
  <definedNames>
    <definedName name="_xlnm.Print_Area" localSheetId="0">'2012'!$A$1:$I$92</definedName>
    <definedName name="_xlnm.Print_Titles" localSheetId="0">'2012'!$1:$8</definedName>
  </definedNames>
  <calcPr fullCalcOnLoad="1"/>
</workbook>
</file>

<file path=xl/sharedStrings.xml><?xml version="1.0" encoding="utf-8"?>
<sst xmlns="http://schemas.openxmlformats.org/spreadsheetml/2006/main" count="141" uniqueCount="25">
  <si>
    <t>Alla fondtyper</t>
  </si>
  <si>
    <t>Kvartal 1</t>
  </si>
  <si>
    <t>Kvartal 2</t>
  </si>
  <si>
    <t>Kvartal 3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</si>
  <si>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</si>
  <si>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</si>
  <si>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</si>
  <si>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</si>
  <si>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</si>
  <si>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</si>
  <si>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</si>
  <si>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</si>
  <si>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</si>
  <si>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</si>
  <si>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</si>
  <si>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</si>
  <si>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</si>
  <si>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</si>
  <si>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Kvartal 4</t>
  </si>
  <si>
    <t>Premiepensionen</t>
  </si>
  <si>
    <t>Obligationsfonder</t>
  </si>
  <si>
    <t>Penningmarknadsfonder</t>
  </si>
  <si>
    <t>Hedgefonder</t>
  </si>
  <si>
    <t>kv. 1-4</t>
  </si>
  <si>
    <t>Nettosparande i fonder samt fondförmögenhet efter kategorier 2012 (MSEK)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</si>
</sst>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14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5</xdr:col>
      <xdr:colOff>828675</xdr:colOff>
      <xdr:row>5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2400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2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25.7109375" style="1" customWidth="1"/>
    <col min="2" max="5" width="11.421875" style="1" customWidth="1"/>
    <col min="6" max="6" width="15.57421875" style="1" customWidth="1"/>
    <col min="7" max="7" width="14.57421875" style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45" t="s">
        <v>24</v>
      </c>
      <c r="B7" s="2"/>
      <c r="D7" s="3"/>
      <c r="E7" s="3"/>
    </row>
    <row r="8" ht="10.5" customHeight="1"/>
    <row r="9" ht="12" customHeight="1">
      <c r="A9" s="3" t="s">
        <v>0</v>
      </c>
    </row>
    <row r="10" spans="1:9" ht="12" customHeight="1">
      <c r="A10" s="4"/>
      <c r="B10" s="5" t="s">
        <v>1</v>
      </c>
      <c r="C10" s="5" t="s">
        <v>2</v>
      </c>
      <c r="D10" s="5" t="s">
        <v>3</v>
      </c>
      <c r="E10" s="5" t="s">
        <v>18</v>
      </c>
      <c r="F10" s="6" t="s">
        <v>4</v>
      </c>
      <c r="G10" s="7" t="s">
        <v>4</v>
      </c>
      <c r="H10" s="6" t="s">
        <v>5</v>
      </c>
      <c r="I10" s="5" t="s">
        <v>5</v>
      </c>
    </row>
    <row r="11" spans="1:9" ht="12" customHeight="1">
      <c r="A11" s="8"/>
      <c r="B11" s="9"/>
      <c r="C11" s="9"/>
      <c r="D11" s="9"/>
      <c r="E11" s="10"/>
      <c r="F11" s="10" t="s">
        <v>23</v>
      </c>
      <c r="G11" s="11" t="s">
        <v>6</v>
      </c>
      <c r="H11" s="41">
        <v>41274</v>
      </c>
      <c r="I11" s="9" t="s">
        <v>7</v>
      </c>
    </row>
    <row r="12" spans="1:9" ht="12" customHeight="1">
      <c r="A12" s="12" t="s">
        <v>8</v>
      </c>
      <c r="B12" s="28">
        <f>B25+B37+B49+B61+B73+B85</f>
        <v>10147.839999999997</v>
      </c>
      <c r="C12" s="28">
        <f>C25+C37+C49+C61+C73+C85</f>
        <v>2997.2399999999993</v>
      </c>
      <c r="D12" s="28">
        <f>D25+D37+D49+D61+D73+D85</f>
        <v>2450.3299999999995</v>
      </c>
      <c r="E12" s="28">
        <f>E25+E37+E49+E61+E73+E85</f>
        <v>7000.26</v>
      </c>
      <c r="F12" s="32">
        <f aca="true" t="shared" si="0" ref="F12:F18">SUM(B12:E12)</f>
        <v>22595.67</v>
      </c>
      <c r="G12" s="13">
        <f aca="true" t="shared" si="1" ref="G12:G18">F12/$F$19*100</f>
        <v>34.111418977856225</v>
      </c>
      <c r="H12" s="28">
        <f aca="true" t="shared" si="2" ref="H12:H17">H25+H37+H49+H61+H73+H85</f>
        <v>523901.14</v>
      </c>
      <c r="I12" s="14">
        <f aca="true" t="shared" si="3" ref="I12:I18">H12/$H$19*100</f>
        <v>26.242253561819666</v>
      </c>
    </row>
    <row r="13" spans="1:9" ht="12" customHeight="1">
      <c r="A13" s="15" t="s">
        <v>9</v>
      </c>
      <c r="B13" s="28">
        <f aca="true" t="shared" si="4" ref="B13:E18">B26+B38+B50+B62+B74+B86</f>
        <v>784.38</v>
      </c>
      <c r="C13" s="28">
        <f t="shared" si="4"/>
        <v>1149.0000000000002</v>
      </c>
      <c r="D13" s="28">
        <f t="shared" si="4"/>
        <v>707.2200000000001</v>
      </c>
      <c r="E13" s="28">
        <f t="shared" si="4"/>
        <v>535.3200000000002</v>
      </c>
      <c r="F13" s="32">
        <f t="shared" si="0"/>
        <v>3175.9200000000005</v>
      </c>
      <c r="G13" s="13">
        <f t="shared" si="1"/>
        <v>4.794508760313511</v>
      </c>
      <c r="H13" s="28">
        <f>H26+H38+H50+H62+H74+H86</f>
        <v>63109.88000000001</v>
      </c>
      <c r="I13" s="14">
        <f t="shared" si="3"/>
        <v>3.161179365282565</v>
      </c>
    </row>
    <row r="14" spans="1:9" ht="12" customHeight="1">
      <c r="A14" s="15" t="s">
        <v>10</v>
      </c>
      <c r="B14" s="28">
        <f t="shared" si="4"/>
        <v>-4513.779999999999</v>
      </c>
      <c r="C14" s="28">
        <f t="shared" si="4"/>
        <v>2759.410000000001</v>
      </c>
      <c r="D14" s="28">
        <f t="shared" si="4"/>
        <v>-1170.6900000000023</v>
      </c>
      <c r="E14" s="28">
        <f t="shared" si="4"/>
        <v>-4092.4800000000014</v>
      </c>
      <c r="F14" s="32">
        <f t="shared" si="0"/>
        <v>-7017.540000000001</v>
      </c>
      <c r="G14" s="13">
        <f t="shared" si="1"/>
        <v>-10.59398757079853</v>
      </c>
      <c r="H14" s="28">
        <f t="shared" si="2"/>
        <v>495402.21</v>
      </c>
      <c r="I14" s="14">
        <f t="shared" si="3"/>
        <v>24.814739685250228</v>
      </c>
    </row>
    <row r="15" spans="1:9" ht="12" customHeight="1">
      <c r="A15" s="15" t="s">
        <v>19</v>
      </c>
      <c r="B15" s="28">
        <f t="shared" si="4"/>
        <v>-758.7199999999998</v>
      </c>
      <c r="C15" s="28">
        <f t="shared" si="4"/>
        <v>1528.7800000000002</v>
      </c>
      <c r="D15" s="28">
        <f t="shared" si="4"/>
        <v>372.17999999999995</v>
      </c>
      <c r="E15" s="28">
        <f t="shared" si="4"/>
        <v>31560.89</v>
      </c>
      <c r="F15" s="32">
        <f>SUM(B15:E15)</f>
        <v>32703.13</v>
      </c>
      <c r="G15" s="13">
        <f t="shared" si="1"/>
        <v>49.37008591988197</v>
      </c>
      <c r="H15" s="28">
        <f t="shared" si="2"/>
        <v>469889.2</v>
      </c>
      <c r="I15" s="14">
        <f t="shared" si="3"/>
        <v>23.536790800570877</v>
      </c>
    </row>
    <row r="16" spans="1:9" ht="12" customHeight="1">
      <c r="A16" s="15" t="s">
        <v>11</v>
      </c>
      <c r="B16" s="28">
        <f t="shared" si="4"/>
        <v>304.6999999999997</v>
      </c>
      <c r="C16" s="28">
        <f t="shared" si="4"/>
        <v>1151.9399999999996</v>
      </c>
      <c r="D16" s="28">
        <f t="shared" si="4"/>
        <v>1019.0500000000001</v>
      </c>
      <c r="E16" s="28">
        <f t="shared" si="4"/>
        <v>-251.36999999999995</v>
      </c>
      <c r="F16" s="32">
        <f t="shared" si="0"/>
        <v>2224.3199999999997</v>
      </c>
      <c r="G16" s="13">
        <f t="shared" si="1"/>
        <v>3.3579314736330086</v>
      </c>
      <c r="H16" s="28">
        <f t="shared" si="2"/>
        <v>63101.82000000001</v>
      </c>
      <c r="I16" s="14">
        <f t="shared" si="3"/>
        <v>3.1607756391831936</v>
      </c>
    </row>
    <row r="17" spans="1:9" ht="12" customHeight="1">
      <c r="A17" s="15" t="s">
        <v>12</v>
      </c>
      <c r="B17" s="28">
        <f t="shared" si="4"/>
        <v>3867.5000000000005</v>
      </c>
      <c r="C17" s="28">
        <f t="shared" si="4"/>
        <v>-10.089999999999357</v>
      </c>
      <c r="D17" s="28">
        <f t="shared" si="4"/>
        <v>1700.4100000000064</v>
      </c>
      <c r="E17" s="28">
        <f t="shared" si="4"/>
        <v>5749.270000000005</v>
      </c>
      <c r="F17" s="32">
        <f t="shared" si="0"/>
        <v>11307.090000000013</v>
      </c>
      <c r="G17" s="13">
        <f t="shared" si="1"/>
        <v>17.069681244695502</v>
      </c>
      <c r="H17" s="28">
        <f t="shared" si="2"/>
        <v>318692.65</v>
      </c>
      <c r="I17" s="14">
        <f t="shared" si="3"/>
        <v>15.963342491654531</v>
      </c>
    </row>
    <row r="18" spans="1:9" ht="12" customHeight="1">
      <c r="A18" s="16" t="s">
        <v>13</v>
      </c>
      <c r="B18" s="33">
        <f t="shared" si="4"/>
        <v>-355.80000000000035</v>
      </c>
      <c r="C18" s="33">
        <f t="shared" si="4"/>
        <v>406.2100000000001</v>
      </c>
      <c r="D18" s="33">
        <f>D31+D43+D55+D67+D79+D91</f>
        <v>211.97999999999956</v>
      </c>
      <c r="E18" s="33">
        <f t="shared" si="4"/>
        <v>989.8000000000026</v>
      </c>
      <c r="F18" s="34">
        <f t="shared" si="0"/>
        <v>1252.1900000000019</v>
      </c>
      <c r="G18" s="13">
        <f t="shared" si="1"/>
        <v>1.8903611944183047</v>
      </c>
      <c r="H18" s="48">
        <f>H31+H43+H55+H67+H79+H91</f>
        <v>62306.109999999986</v>
      </c>
      <c r="I18" s="17">
        <f t="shared" si="3"/>
        <v>3.1209184562389534</v>
      </c>
    </row>
    <row r="19" spans="1:9" ht="12" customHeight="1">
      <c r="A19" s="18" t="s">
        <v>14</v>
      </c>
      <c r="B19" s="20">
        <f aca="true" t="shared" si="5" ref="B19:I19">SUM(B12:B18)</f>
        <v>9476.119999999997</v>
      </c>
      <c r="C19" s="20">
        <f>SUM(C12:C18)</f>
        <v>9982.490000000003</v>
      </c>
      <c r="D19" s="20">
        <f t="shared" si="5"/>
        <v>5290.480000000003</v>
      </c>
      <c r="E19" s="20">
        <f t="shared" si="5"/>
        <v>41491.69</v>
      </c>
      <c r="F19" s="20">
        <f>SUM(F12:F18)</f>
        <v>66240.78000000001</v>
      </c>
      <c r="G19" s="19">
        <f t="shared" si="5"/>
        <v>99.99999999999999</v>
      </c>
      <c r="H19" s="20">
        <f>SUM(H12:H18)</f>
        <v>1996403.0099999998</v>
      </c>
      <c r="I19" s="20">
        <f t="shared" si="5"/>
        <v>100.00000000000001</v>
      </c>
    </row>
    <row r="20" spans="1:9" ht="12" customHeight="1" thickBot="1">
      <c r="A20" s="21"/>
      <c r="B20" s="21"/>
      <c r="C20" s="21"/>
      <c r="D20" s="21"/>
      <c r="E20" s="21"/>
      <c r="F20" s="21"/>
      <c r="G20" s="21"/>
      <c r="H20" s="21"/>
      <c r="I20" s="22"/>
    </row>
    <row r="21" spans="1:8" ht="10.5" customHeight="1">
      <c r="A21" s="23"/>
      <c r="B21" s="23"/>
      <c r="C21" s="23"/>
      <c r="D21" s="23"/>
      <c r="E21" s="23"/>
      <c r="F21" s="23"/>
      <c r="G21" s="23"/>
      <c r="H21" s="23"/>
    </row>
    <row r="22" ht="12" customHeight="1">
      <c r="A22" s="3" t="s">
        <v>15</v>
      </c>
    </row>
    <row r="23" spans="1:9" ht="12" customHeight="1">
      <c r="A23" s="4"/>
      <c r="B23" s="5" t="s">
        <v>1</v>
      </c>
      <c r="C23" s="5" t="s">
        <v>2</v>
      </c>
      <c r="D23" s="5" t="s">
        <v>3</v>
      </c>
      <c r="E23" s="5" t="s">
        <v>18</v>
      </c>
      <c r="F23" s="6" t="s">
        <v>4</v>
      </c>
      <c r="G23" s="7" t="s">
        <v>4</v>
      </c>
      <c r="H23" s="6" t="s">
        <v>5</v>
      </c>
      <c r="I23" s="5" t="s">
        <v>5</v>
      </c>
    </row>
    <row r="24" spans="1:9" ht="12" customHeight="1">
      <c r="A24" s="8"/>
      <c r="B24" s="9"/>
      <c r="C24" s="9"/>
      <c r="D24" s="9"/>
      <c r="E24" s="10"/>
      <c r="F24" s="10" t="s">
        <v>23</v>
      </c>
      <c r="G24" s="11" t="s">
        <v>6</v>
      </c>
      <c r="H24" s="41">
        <f>+$H$11</f>
        <v>41274</v>
      </c>
      <c r="I24" s="9" t="s">
        <v>7</v>
      </c>
    </row>
    <row r="25" spans="1:9" ht="12" customHeight="1">
      <c r="A25" s="12" t="s">
        <v>8</v>
      </c>
      <c r="B25" s="28">
        <v>6340.909999999998</v>
      </c>
      <c r="C25" s="28">
        <v>-8323.28</v>
      </c>
      <c r="D25" s="28">
        <v>-1325.2800000000007</v>
      </c>
      <c r="E25" s="39">
        <v>-1229.4900000000016</v>
      </c>
      <c r="F25" s="32">
        <f aca="true" t="shared" si="6" ref="F25:F31">SUM(B25:E25)</f>
        <v>-4537.140000000005</v>
      </c>
      <c r="G25" s="13">
        <f aca="true" t="shared" si="7" ref="G25:G31">F25/$F$32*100</f>
        <v>-12.262033488885471</v>
      </c>
      <c r="H25" s="31">
        <v>261445.88</v>
      </c>
      <c r="I25" s="14">
        <f aca="true" t="shared" si="8" ref="I25:I31">H25/$H$32*100</f>
        <v>24.63961718375227</v>
      </c>
    </row>
    <row r="26" spans="1:9" ht="12" customHeight="1">
      <c r="A26" s="15" t="s">
        <v>9</v>
      </c>
      <c r="B26" s="28">
        <v>372.49</v>
      </c>
      <c r="C26" s="28">
        <v>-125.34999999999991</v>
      </c>
      <c r="D26" s="28">
        <v>18.610000000000014</v>
      </c>
      <c r="E26" s="39">
        <v>-377.7199999999998</v>
      </c>
      <c r="F26" s="32">
        <f t="shared" si="6"/>
        <v>-111.96999999999969</v>
      </c>
      <c r="G26" s="13">
        <f t="shared" si="7"/>
        <v>-0.30260910832606025</v>
      </c>
      <c r="H26" s="31">
        <v>35856.3</v>
      </c>
      <c r="I26" s="14">
        <f t="shared" si="8"/>
        <v>3.3792290229464568</v>
      </c>
    </row>
    <row r="27" spans="1:9" ht="12" customHeight="1">
      <c r="A27" s="15" t="s">
        <v>10</v>
      </c>
      <c r="B27" s="28">
        <v>9488.890000000001</v>
      </c>
      <c r="C27" s="28">
        <v>-6232.73</v>
      </c>
      <c r="D27" s="28">
        <v>3418.8499999999985</v>
      </c>
      <c r="E27" s="39">
        <v>-1070.380000000001</v>
      </c>
      <c r="F27" s="32">
        <f>SUM(B27:E27)</f>
        <v>5604.629999999999</v>
      </c>
      <c r="G27" s="13">
        <f t="shared" si="7"/>
        <v>15.147022298807638</v>
      </c>
      <c r="H27" s="31">
        <v>217865.64</v>
      </c>
      <c r="I27" s="14">
        <f t="shared" si="8"/>
        <v>20.532455769022587</v>
      </c>
    </row>
    <row r="28" spans="1:9" ht="10.5" customHeight="1">
      <c r="A28" s="15" t="s">
        <v>19</v>
      </c>
      <c r="B28" s="28">
        <v>348.90999999999985</v>
      </c>
      <c r="C28" s="28">
        <v>-2090.92</v>
      </c>
      <c r="D28" s="28">
        <v>4790.62</v>
      </c>
      <c r="E28" s="39">
        <v>19391.61</v>
      </c>
      <c r="F28" s="32">
        <f t="shared" si="6"/>
        <v>22440.22</v>
      </c>
      <c r="G28" s="13">
        <f t="shared" si="7"/>
        <v>60.64673541877862</v>
      </c>
      <c r="H28" s="31">
        <v>321699.64</v>
      </c>
      <c r="I28" s="14">
        <f t="shared" si="8"/>
        <v>30.318152184119025</v>
      </c>
    </row>
    <row r="29" spans="1:9" ht="12" customHeight="1">
      <c r="A29" s="15" t="s">
        <v>11</v>
      </c>
      <c r="B29" s="28">
        <v>210.21000000000004</v>
      </c>
      <c r="C29" s="28">
        <v>-273.1400000000001</v>
      </c>
      <c r="D29" s="28">
        <v>553.3</v>
      </c>
      <c r="E29" s="39">
        <v>-92.24000000000001</v>
      </c>
      <c r="F29" s="32">
        <f>SUM(B29:E29)</f>
        <v>398.1299999999999</v>
      </c>
      <c r="G29" s="13">
        <f t="shared" si="7"/>
        <v>1.0759825336952278</v>
      </c>
      <c r="H29" s="31">
        <v>21175.01</v>
      </c>
      <c r="I29" s="14">
        <f t="shared" si="8"/>
        <v>1.9956104883432326</v>
      </c>
    </row>
    <row r="30" spans="1:9" ht="12" customHeight="1">
      <c r="A30" s="15" t="s">
        <v>12</v>
      </c>
      <c r="B30" s="28">
        <v>8475.769999999999</v>
      </c>
      <c r="C30" s="28">
        <v>-1540.369999999999</v>
      </c>
      <c r="D30" s="28">
        <v>3128.350000000002</v>
      </c>
      <c r="E30" s="39">
        <v>4312.93</v>
      </c>
      <c r="F30" s="32">
        <f t="shared" si="6"/>
        <v>14376.680000000002</v>
      </c>
      <c r="G30" s="13">
        <f t="shared" si="7"/>
        <v>38.854285214692474</v>
      </c>
      <c r="H30" s="31">
        <v>169504.16999999998</v>
      </c>
      <c r="I30" s="14">
        <f t="shared" si="8"/>
        <v>15.974693729538464</v>
      </c>
    </row>
    <row r="31" spans="1:9" ht="12" customHeight="1">
      <c r="A31" s="16" t="s">
        <v>13</v>
      </c>
      <c r="B31" s="46">
        <v>-487.8299999999999</v>
      </c>
      <c r="C31" s="46">
        <v>-862.7299999999996</v>
      </c>
      <c r="D31" s="46">
        <v>308.96000000000004</v>
      </c>
      <c r="E31" s="40">
        <v>-127.41999999999871</v>
      </c>
      <c r="F31" s="34">
        <f t="shared" si="6"/>
        <v>-1169.0199999999982</v>
      </c>
      <c r="G31" s="35">
        <f t="shared" si="7"/>
        <v>-3.159382868762448</v>
      </c>
      <c r="H31" s="30">
        <v>33532.669999999984</v>
      </c>
      <c r="I31" s="17">
        <f t="shared" si="8"/>
        <v>3.1602416222779794</v>
      </c>
    </row>
    <row r="32" spans="1:9" ht="12" customHeight="1">
      <c r="A32" s="18" t="s">
        <v>14</v>
      </c>
      <c r="B32" s="47">
        <v>24749.34999999999</v>
      </c>
      <c r="C32" s="47">
        <v>-19448.519999999997</v>
      </c>
      <c r="D32" s="47">
        <v>10893.41</v>
      </c>
      <c r="E32" s="37">
        <v>20807.289999999997</v>
      </c>
      <c r="F32" s="20">
        <f>SUM(F25:F31)</f>
        <v>37001.530000000006</v>
      </c>
      <c r="G32" s="19">
        <f>SUM(G25:G31)</f>
        <v>99.99999999999999</v>
      </c>
      <c r="H32" s="29">
        <v>1061079.3099999998</v>
      </c>
      <c r="I32" s="20">
        <f>SUM(I25:I31)</f>
        <v>100.00000000000001</v>
      </c>
    </row>
    <row r="33" ht="10.5" customHeight="1">
      <c r="E33" s="38"/>
    </row>
    <row r="34" spans="1:5" ht="12" customHeight="1">
      <c r="A34" s="3" t="s">
        <v>16</v>
      </c>
      <c r="E34" s="38"/>
    </row>
    <row r="35" spans="1:9" ht="12" customHeight="1">
      <c r="A35" s="4"/>
      <c r="B35" s="5" t="s">
        <v>1</v>
      </c>
      <c r="C35" s="5" t="s">
        <v>2</v>
      </c>
      <c r="D35" s="5" t="s">
        <v>3</v>
      </c>
      <c r="E35" s="5" t="s">
        <v>18</v>
      </c>
      <c r="F35" s="6" t="s">
        <v>4</v>
      </c>
      <c r="G35" s="7" t="s">
        <v>4</v>
      </c>
      <c r="H35" s="6" t="s">
        <v>5</v>
      </c>
      <c r="I35" s="5" t="s">
        <v>5</v>
      </c>
    </row>
    <row r="36" spans="1:9" ht="12" customHeight="1">
      <c r="A36" s="8"/>
      <c r="B36" s="9"/>
      <c r="C36" s="9"/>
      <c r="D36" s="9"/>
      <c r="E36" s="10"/>
      <c r="F36" s="10" t="s">
        <v>23</v>
      </c>
      <c r="G36" s="11" t="s">
        <v>6</v>
      </c>
      <c r="H36" s="41">
        <v>41274</v>
      </c>
      <c r="I36" s="9" t="s">
        <v>7</v>
      </c>
    </row>
    <row r="37" spans="1:9" ht="12" customHeight="1">
      <c r="A37" s="12" t="s">
        <v>8</v>
      </c>
      <c r="B37" s="28">
        <v>2111.7200000000003</v>
      </c>
      <c r="C37" s="28">
        <v>2809.6399999999994</v>
      </c>
      <c r="D37" s="28">
        <v>1736.5500000000002</v>
      </c>
      <c r="E37" s="39">
        <v>4968.720000000001</v>
      </c>
      <c r="F37" s="32">
        <f aca="true" t="shared" si="9" ref="F37:F43">SUM(B37:E37)</f>
        <v>11626.630000000001</v>
      </c>
      <c r="G37" s="13">
        <f aca="true" t="shared" si="10" ref="G37:G43">F37/$F$44*100</f>
        <v>37.820510318265804</v>
      </c>
      <c r="H37" s="31">
        <v>86378.39</v>
      </c>
      <c r="I37" s="14">
        <f aca="true" t="shared" si="11" ref="I37:I43">H37/$H$44*100</f>
        <v>19.146102915213632</v>
      </c>
    </row>
    <row r="38" spans="1:9" ht="12" customHeight="1">
      <c r="A38" s="15" t="s">
        <v>9</v>
      </c>
      <c r="B38" s="28">
        <v>764.22</v>
      </c>
      <c r="C38" s="28">
        <v>799.8</v>
      </c>
      <c r="D38" s="28">
        <v>650.4000000000001</v>
      </c>
      <c r="E38" s="39">
        <v>844.93</v>
      </c>
      <c r="F38" s="32">
        <f t="shared" si="9"/>
        <v>3059.35</v>
      </c>
      <c r="G38" s="13">
        <f t="shared" si="10"/>
        <v>9.951824238165873</v>
      </c>
      <c r="H38" s="31">
        <v>19937.24</v>
      </c>
      <c r="I38" s="14">
        <f t="shared" si="11"/>
        <v>4.419166053978476</v>
      </c>
    </row>
    <row r="39" spans="1:9" ht="12" customHeight="1">
      <c r="A39" s="15" t="s">
        <v>10</v>
      </c>
      <c r="B39" s="28">
        <v>182.57999999999993</v>
      </c>
      <c r="C39" s="28">
        <v>-2297.6899999999996</v>
      </c>
      <c r="D39" s="28">
        <v>504.8000000000002</v>
      </c>
      <c r="E39" s="39">
        <v>-177.80000000000018</v>
      </c>
      <c r="F39" s="32">
        <f t="shared" si="9"/>
        <v>-1788.1099999999997</v>
      </c>
      <c r="G39" s="13">
        <f t="shared" si="10"/>
        <v>-5.816580789549013</v>
      </c>
      <c r="H39" s="31">
        <v>173863.97</v>
      </c>
      <c r="I39" s="14">
        <f t="shared" si="11"/>
        <v>38.53761875936349</v>
      </c>
    </row>
    <row r="40" spans="1:9" ht="12" customHeight="1">
      <c r="A40" s="15" t="s">
        <v>19</v>
      </c>
      <c r="B40" s="28">
        <v>6380.92</v>
      </c>
      <c r="C40" s="28">
        <v>2533.86</v>
      </c>
      <c r="D40" s="28">
        <v>-4409.83</v>
      </c>
      <c r="E40" s="39">
        <v>9936.8</v>
      </c>
      <c r="F40" s="32">
        <f t="shared" si="9"/>
        <v>14441.75</v>
      </c>
      <c r="G40" s="13">
        <f t="shared" si="10"/>
        <v>46.97787363052021</v>
      </c>
      <c r="H40" s="31">
        <v>123711.03</v>
      </c>
      <c r="I40" s="14">
        <f t="shared" si="11"/>
        <v>27.421026394762404</v>
      </c>
    </row>
    <row r="41" spans="1:9" ht="12" customHeight="1">
      <c r="A41" s="15" t="s">
        <v>11</v>
      </c>
      <c r="B41" s="28">
        <v>43.400000000000006</v>
      </c>
      <c r="C41" s="28">
        <v>-280.36</v>
      </c>
      <c r="D41" s="28">
        <v>376.84999999999997</v>
      </c>
      <c r="E41" s="39">
        <v>103.97999999999999</v>
      </c>
      <c r="F41" s="32">
        <f t="shared" si="9"/>
        <v>243.86999999999995</v>
      </c>
      <c r="G41" s="13">
        <f t="shared" si="10"/>
        <v>0.7932898743071275</v>
      </c>
      <c r="H41" s="31">
        <v>12454.43</v>
      </c>
      <c r="I41" s="14">
        <f t="shared" si="11"/>
        <v>2.760572390042511</v>
      </c>
    </row>
    <row r="42" spans="1:9" ht="12" customHeight="1">
      <c r="A42" s="15" t="s">
        <v>12</v>
      </c>
      <c r="B42" s="28">
        <v>522.4399999999996</v>
      </c>
      <c r="C42" s="28">
        <v>351.65999999999985</v>
      </c>
      <c r="D42" s="28">
        <v>602.46</v>
      </c>
      <c r="E42" s="39">
        <v>1505.4100000000008</v>
      </c>
      <c r="F42" s="32">
        <f t="shared" si="9"/>
        <v>2981.9700000000003</v>
      </c>
      <c r="G42" s="13">
        <f t="shared" si="10"/>
        <v>9.700113201655086</v>
      </c>
      <c r="H42" s="31">
        <v>30206.839999999997</v>
      </c>
      <c r="I42" s="14">
        <f t="shared" si="11"/>
        <v>6.695462457489561</v>
      </c>
    </row>
    <row r="43" spans="1:9" ht="12" customHeight="1">
      <c r="A43" s="16" t="s">
        <v>13</v>
      </c>
      <c r="B43" s="28">
        <v>10.249999999999773</v>
      </c>
      <c r="C43" s="28">
        <v>91.0200000000001</v>
      </c>
      <c r="D43" s="28">
        <v>-17.36000000000024</v>
      </c>
      <c r="E43" s="40">
        <v>92.2300000000007</v>
      </c>
      <c r="F43" s="34">
        <f t="shared" si="9"/>
        <v>176.14000000000033</v>
      </c>
      <c r="G43" s="35">
        <f t="shared" si="10"/>
        <v>0.5729695266349192</v>
      </c>
      <c r="H43" s="30">
        <v>4602</v>
      </c>
      <c r="I43" s="17">
        <f t="shared" si="11"/>
        <v>1.0200510291499199</v>
      </c>
    </row>
    <row r="44" spans="1:9" ht="12" customHeight="1">
      <c r="A44" s="18" t="s">
        <v>14</v>
      </c>
      <c r="B44" s="47">
        <v>10015.529999999999</v>
      </c>
      <c r="C44" s="47">
        <v>4007.93</v>
      </c>
      <c r="D44" s="47">
        <v>-556.1299999999998</v>
      </c>
      <c r="E44" s="37">
        <v>17274.27</v>
      </c>
      <c r="F44" s="20">
        <f>SUM(F37:F43)</f>
        <v>30741.600000000002</v>
      </c>
      <c r="G44" s="36">
        <f>SUM(G37:G43)</f>
        <v>99.99999999999999</v>
      </c>
      <c r="H44" s="29">
        <v>451153.9</v>
      </c>
      <c r="I44" s="20">
        <f>SUM(I37:I43)</f>
        <v>100</v>
      </c>
    </row>
    <row r="45" ht="10.5" customHeight="1">
      <c r="E45" s="38"/>
    </row>
    <row r="46" spans="1:5" ht="12" customHeight="1">
      <c r="A46" s="3" t="s">
        <v>20</v>
      </c>
      <c r="E46" s="38"/>
    </row>
    <row r="47" spans="1:9" ht="12" customHeight="1">
      <c r="A47" s="4"/>
      <c r="B47" s="5" t="s">
        <v>1</v>
      </c>
      <c r="C47" s="5" t="s">
        <v>2</v>
      </c>
      <c r="D47" s="5" t="s">
        <v>3</v>
      </c>
      <c r="E47" s="5" t="s">
        <v>18</v>
      </c>
      <c r="F47" s="6" t="s">
        <v>4</v>
      </c>
      <c r="G47" s="7" t="s">
        <v>4</v>
      </c>
      <c r="H47" s="6" t="s">
        <v>5</v>
      </c>
      <c r="I47" s="5" t="s">
        <v>5</v>
      </c>
    </row>
    <row r="48" spans="1:9" ht="12" customHeight="1">
      <c r="A48" s="8"/>
      <c r="B48" s="9"/>
      <c r="C48" s="9"/>
      <c r="D48" s="9"/>
      <c r="E48" s="10"/>
      <c r="F48" s="10" t="s">
        <v>23</v>
      </c>
      <c r="G48" s="11" t="s">
        <v>6</v>
      </c>
      <c r="H48" s="41">
        <v>41274</v>
      </c>
      <c r="I48" s="9" t="s">
        <v>7</v>
      </c>
    </row>
    <row r="49" spans="1:9" ht="12" customHeight="1">
      <c r="A49" s="12" t="s">
        <v>8</v>
      </c>
      <c r="B49" s="28">
        <v>3331.019999999999</v>
      </c>
      <c r="C49" s="28">
        <v>5176.950000000001</v>
      </c>
      <c r="D49" s="28">
        <v>2195.24</v>
      </c>
      <c r="E49" s="39">
        <v>2044.7400000000007</v>
      </c>
      <c r="F49" s="32">
        <f aca="true" t="shared" si="12" ref="F49:F55">SUM(B49:E49)</f>
        <v>12747.95</v>
      </c>
      <c r="G49" s="24">
        <f aca="true" t="shared" si="13" ref="G49:G55">F49/$F$56*100</f>
        <v>73.88663908947748</v>
      </c>
      <c r="H49" s="31">
        <v>78073.37999999999</v>
      </c>
      <c r="I49" s="14">
        <f aca="true" t="shared" si="14" ref="I49:I55">H49/$H$56*100</f>
        <v>34.22478304456574</v>
      </c>
    </row>
    <row r="50" spans="1:9" ht="12" customHeight="1">
      <c r="A50" s="15" t="s">
        <v>9</v>
      </c>
      <c r="B50" s="28">
        <v>-274.09000000000003</v>
      </c>
      <c r="C50" s="28">
        <v>248.58</v>
      </c>
      <c r="D50" s="28">
        <v>60.97999999999999</v>
      </c>
      <c r="E50" s="39">
        <v>74.37</v>
      </c>
      <c r="F50" s="32">
        <f t="shared" si="12"/>
        <v>109.83999999999997</v>
      </c>
      <c r="G50" s="25">
        <f t="shared" si="13"/>
        <v>0.6366285118460775</v>
      </c>
      <c r="H50" s="31">
        <v>4160.41</v>
      </c>
      <c r="I50" s="14">
        <f t="shared" si="14"/>
        <v>1.8237859002190215</v>
      </c>
    </row>
    <row r="51" spans="1:9" ht="12" customHeight="1">
      <c r="A51" s="15" t="s">
        <v>10</v>
      </c>
      <c r="B51" s="28">
        <v>-4665.700000000001</v>
      </c>
      <c r="C51" s="28">
        <v>4765.590000000001</v>
      </c>
      <c r="D51" s="28">
        <v>159.89999999999964</v>
      </c>
      <c r="E51" s="39">
        <v>370.9800000000005</v>
      </c>
      <c r="F51" s="32">
        <f t="shared" si="12"/>
        <v>630.7700000000004</v>
      </c>
      <c r="G51" s="25">
        <f t="shared" si="13"/>
        <v>3.6559192135574534</v>
      </c>
      <c r="H51" s="31">
        <v>46976.26</v>
      </c>
      <c r="I51" s="14">
        <f t="shared" si="14"/>
        <v>20.592835954394594</v>
      </c>
    </row>
    <row r="52" spans="1:9" ht="12" customHeight="1">
      <c r="A52" s="15" t="s">
        <v>19</v>
      </c>
      <c r="B52" s="28">
        <v>-3575.52</v>
      </c>
      <c r="C52" s="28">
        <v>893.28</v>
      </c>
      <c r="D52" s="28">
        <v>607.1899999999999</v>
      </c>
      <c r="E52" s="39">
        <v>1778.6299999999997</v>
      </c>
      <c r="F52" s="32">
        <f t="shared" si="12"/>
        <v>-296.4200000000001</v>
      </c>
      <c r="G52" s="25">
        <f t="shared" si="13"/>
        <v>-1.7180391795467442</v>
      </c>
      <c r="H52" s="31">
        <v>16460.11</v>
      </c>
      <c r="I52" s="14">
        <f t="shared" si="14"/>
        <v>7.215566863375032</v>
      </c>
    </row>
    <row r="53" spans="1:9" ht="12" customHeight="1">
      <c r="A53" s="15" t="s">
        <v>11</v>
      </c>
      <c r="B53" s="28">
        <v>-358.3100000000002</v>
      </c>
      <c r="C53" s="28">
        <v>1115.9199999999998</v>
      </c>
      <c r="D53" s="28">
        <v>180.08000000000015</v>
      </c>
      <c r="E53" s="39">
        <v>-97.25999999999999</v>
      </c>
      <c r="F53" s="32">
        <f t="shared" si="12"/>
        <v>840.4299999999998</v>
      </c>
      <c r="G53" s="25">
        <f t="shared" si="13"/>
        <v>4.871100693834659</v>
      </c>
      <c r="H53" s="31">
        <v>16335.15</v>
      </c>
      <c r="I53" s="14">
        <f t="shared" si="14"/>
        <v>7.160788539582096</v>
      </c>
    </row>
    <row r="54" spans="1:9" ht="12" customHeight="1">
      <c r="A54" s="15" t="s">
        <v>12</v>
      </c>
      <c r="B54" s="28">
        <v>2515.710000000001</v>
      </c>
      <c r="C54" s="28">
        <v>-1414.0700000000024</v>
      </c>
      <c r="D54" s="28">
        <v>202.50000000000182</v>
      </c>
      <c r="E54" s="39">
        <v>696.6400000000003</v>
      </c>
      <c r="F54" s="32">
        <f t="shared" si="12"/>
        <v>2000.7800000000007</v>
      </c>
      <c r="G54" s="25">
        <f t="shared" si="13"/>
        <v>11.596445684007609</v>
      </c>
      <c r="H54" s="31">
        <v>52812.02</v>
      </c>
      <c r="I54" s="14">
        <f t="shared" si="14"/>
        <v>23.151039786483775</v>
      </c>
    </row>
    <row r="55" spans="1:9" ht="12" customHeight="1">
      <c r="A55" s="16" t="s">
        <v>13</v>
      </c>
      <c r="B55" s="46">
        <v>-20.119999999999436</v>
      </c>
      <c r="C55" s="46">
        <v>232.31000000000017</v>
      </c>
      <c r="D55" s="46">
        <v>-155.79000000000008</v>
      </c>
      <c r="E55" s="40">
        <v>1163.6400000000003</v>
      </c>
      <c r="F55" s="34">
        <f t="shared" si="12"/>
        <v>1220.0400000000009</v>
      </c>
      <c r="G55" s="26">
        <f t="shared" si="13"/>
        <v>7.071305986823464</v>
      </c>
      <c r="H55" s="30">
        <v>13302.099999999999</v>
      </c>
      <c r="I55" s="17">
        <f t="shared" si="14"/>
        <v>5.831199911379755</v>
      </c>
    </row>
    <row r="56" spans="1:9" ht="12" customHeight="1">
      <c r="A56" s="18" t="s">
        <v>14</v>
      </c>
      <c r="B56" s="47">
        <v>-3047.0100000000007</v>
      </c>
      <c r="C56" s="47">
        <v>11018.56</v>
      </c>
      <c r="D56" s="47">
        <v>3250.1000000000013</v>
      </c>
      <c r="E56" s="37">
        <v>6031.740000000002</v>
      </c>
      <c r="F56" s="20">
        <f>SUM(F49:F55)</f>
        <v>17253.390000000003</v>
      </c>
      <c r="G56" s="27">
        <f>SUM(G49:G55)</f>
        <v>100</v>
      </c>
      <c r="H56" s="29">
        <v>228119.42999999996</v>
      </c>
      <c r="I56" s="20">
        <f>SUM(I49:I55)</f>
        <v>100.00000000000001</v>
      </c>
    </row>
    <row r="57" spans="1:9" ht="12" customHeight="1">
      <c r="A57" s="44"/>
      <c r="E57" s="43"/>
      <c r="F57" s="42"/>
      <c r="G57" s="42"/>
      <c r="H57" s="42"/>
      <c r="I57" s="42"/>
    </row>
    <row r="58" spans="1:5" ht="12" customHeight="1">
      <c r="A58" s="3" t="s">
        <v>21</v>
      </c>
      <c r="E58" s="38"/>
    </row>
    <row r="59" spans="1:9" ht="12" customHeight="1">
      <c r="A59" s="4"/>
      <c r="B59" s="5" t="s">
        <v>1</v>
      </c>
      <c r="C59" s="5" t="s">
        <v>2</v>
      </c>
      <c r="D59" s="5" t="s">
        <v>3</v>
      </c>
      <c r="E59" s="5" t="s">
        <v>18</v>
      </c>
      <c r="F59" s="6" t="s">
        <v>4</v>
      </c>
      <c r="G59" s="7" t="s">
        <v>4</v>
      </c>
      <c r="H59" s="6" t="s">
        <v>5</v>
      </c>
      <c r="I59" s="5" t="s">
        <v>5</v>
      </c>
    </row>
    <row r="60" spans="1:9" ht="12" customHeight="1">
      <c r="A60" s="8"/>
      <c r="B60" s="9"/>
      <c r="C60" s="9"/>
      <c r="D60" s="9"/>
      <c r="E60" s="10"/>
      <c r="F60" s="10" t="s">
        <v>23</v>
      </c>
      <c r="G60" s="11" t="s">
        <v>6</v>
      </c>
      <c r="H60" s="41">
        <v>41274</v>
      </c>
      <c r="I60" s="9" t="s">
        <v>7</v>
      </c>
    </row>
    <row r="61" spans="1:9" ht="12" customHeight="1">
      <c r="A61" s="12" t="s">
        <v>8</v>
      </c>
      <c r="B61" s="28">
        <v>-1177.17</v>
      </c>
      <c r="C61" s="28">
        <v>2941.17</v>
      </c>
      <c r="D61" s="28">
        <v>410.25</v>
      </c>
      <c r="E61" s="39">
        <v>1800.4300000000003</v>
      </c>
      <c r="F61" s="32">
        <f aca="true" t="shared" si="15" ref="F61:F67">SUM(B61:E61)</f>
        <v>3974.6800000000003</v>
      </c>
      <c r="G61" s="24">
        <f aca="true" t="shared" si="16" ref="G61:G67">F61/$F$68*100</f>
        <v>-36.107982005421654</v>
      </c>
      <c r="H61" s="31">
        <v>91822.93</v>
      </c>
      <c r="I61" s="14">
        <f aca="true" t="shared" si="17" ref="I61:I67">H61/$H$68*100</f>
        <v>41.79896894310978</v>
      </c>
    </row>
    <row r="62" spans="1:9" ht="12" customHeight="1">
      <c r="A62" s="15" t="s">
        <v>9</v>
      </c>
      <c r="B62" s="28">
        <v>-46.00999999999999</v>
      </c>
      <c r="C62" s="28">
        <v>194.78</v>
      </c>
      <c r="D62" s="28">
        <v>0.12000000000000455</v>
      </c>
      <c r="E62" s="39">
        <v>44.73000000000002</v>
      </c>
      <c r="F62" s="32">
        <f t="shared" si="15"/>
        <v>193.62000000000003</v>
      </c>
      <c r="G62" s="25">
        <f t="shared" si="16"/>
        <v>-1.7589409652826749</v>
      </c>
      <c r="H62" s="31">
        <v>2473.07</v>
      </c>
      <c r="I62" s="14">
        <f t="shared" si="17"/>
        <v>1.1257730081596886</v>
      </c>
    </row>
    <row r="63" spans="1:9" ht="12" customHeight="1">
      <c r="A63" s="15" t="s">
        <v>10</v>
      </c>
      <c r="B63" s="28">
        <v>-8352.89</v>
      </c>
      <c r="C63" s="28">
        <v>6059.0999999999985</v>
      </c>
      <c r="D63" s="28">
        <v>-4622.570000000001</v>
      </c>
      <c r="E63" s="39">
        <v>-2428.1100000000006</v>
      </c>
      <c r="F63" s="32">
        <f t="shared" si="15"/>
        <v>-9344.470000000001</v>
      </c>
      <c r="G63" s="25">
        <f t="shared" si="16"/>
        <v>84.88984134828527</v>
      </c>
      <c r="H63" s="31">
        <v>45641.33</v>
      </c>
      <c r="I63" s="14">
        <f t="shared" si="17"/>
        <v>20.776515573966382</v>
      </c>
    </row>
    <row r="64" spans="1:9" ht="12" customHeight="1">
      <c r="A64" s="15" t="s">
        <v>19</v>
      </c>
      <c r="B64" s="28">
        <v>-3592.0299999999997</v>
      </c>
      <c r="C64" s="28">
        <v>202.56000000000006</v>
      </c>
      <c r="D64" s="28">
        <v>-607.8</v>
      </c>
      <c r="E64" s="39">
        <v>452.85</v>
      </c>
      <c r="F64" s="32">
        <f t="shared" si="15"/>
        <v>-3544.4199999999996</v>
      </c>
      <c r="G64" s="25">
        <f t="shared" si="16"/>
        <v>32.19928486812941</v>
      </c>
      <c r="H64" s="31">
        <v>7924.42</v>
      </c>
      <c r="I64" s="14">
        <f t="shared" si="17"/>
        <v>3.6072970604636336</v>
      </c>
    </row>
    <row r="65" spans="1:9" ht="12" customHeight="1">
      <c r="A65" s="15" t="s">
        <v>11</v>
      </c>
      <c r="B65" s="28">
        <v>417.41999999999985</v>
      </c>
      <c r="C65" s="28">
        <v>578.6499999999999</v>
      </c>
      <c r="D65" s="28">
        <v>-11.569999999999936</v>
      </c>
      <c r="E65" s="39">
        <v>-213.03999999999996</v>
      </c>
      <c r="F65" s="32">
        <f t="shared" si="15"/>
        <v>771.4599999999998</v>
      </c>
      <c r="G65" s="25">
        <f t="shared" si="16"/>
        <v>-7.0083286699564695</v>
      </c>
      <c r="H65" s="31">
        <v>11267.19</v>
      </c>
      <c r="I65" s="14">
        <f t="shared" si="17"/>
        <v>5.128968601700219</v>
      </c>
    </row>
    <row r="66" spans="1:9" ht="12" customHeight="1">
      <c r="A66" s="15" t="s">
        <v>12</v>
      </c>
      <c r="B66" s="28">
        <v>-7296.299999999999</v>
      </c>
      <c r="C66" s="28">
        <v>4839.100000000002</v>
      </c>
      <c r="D66" s="28">
        <v>-1674.4399999999978</v>
      </c>
      <c r="E66" s="39">
        <v>-279.3799999999974</v>
      </c>
      <c r="F66" s="32">
        <f t="shared" si="15"/>
        <v>-4411.019999999992</v>
      </c>
      <c r="G66" s="25">
        <f t="shared" si="16"/>
        <v>40.07191290507783</v>
      </c>
      <c r="H66" s="31">
        <v>50021.270000000004</v>
      </c>
      <c r="I66" s="14">
        <f t="shared" si="17"/>
        <v>22.770320128369995</v>
      </c>
    </row>
    <row r="67" spans="1:9" ht="12" customHeight="1">
      <c r="A67" s="16" t="s">
        <v>13</v>
      </c>
      <c r="B67" s="33">
        <v>459.0499999999993</v>
      </c>
      <c r="C67" s="33">
        <v>951.9099999999994</v>
      </c>
      <c r="D67" s="33">
        <v>82.43999999999983</v>
      </c>
      <c r="E67" s="40">
        <v>-141.00999999999976</v>
      </c>
      <c r="F67" s="34">
        <f t="shared" si="15"/>
        <v>1352.3899999999987</v>
      </c>
      <c r="G67" s="26">
        <f t="shared" si="16"/>
        <v>-12.2857874808317</v>
      </c>
      <c r="H67" s="30">
        <v>10527.289999999999</v>
      </c>
      <c r="I67" s="17">
        <f t="shared" si="17"/>
        <v>4.792156684230291</v>
      </c>
    </row>
    <row r="68" spans="1:9" ht="12" customHeight="1">
      <c r="A68" s="18" t="s">
        <v>14</v>
      </c>
      <c r="B68" s="20">
        <v>-19587.929999999997</v>
      </c>
      <c r="C68" s="20">
        <v>15767.27</v>
      </c>
      <c r="D68" s="20">
        <v>-6423.569999999999</v>
      </c>
      <c r="E68" s="37">
        <v>-763.5299999999974</v>
      </c>
      <c r="F68" s="20">
        <f>SUM(F61:F67)</f>
        <v>-11007.759999999993</v>
      </c>
      <c r="G68" s="27">
        <f>SUM(G61:G67)</f>
        <v>100.00000000000001</v>
      </c>
      <c r="H68" s="29">
        <v>219677.50000000003</v>
      </c>
      <c r="I68" s="20">
        <f>SUM(I61:I67)</f>
        <v>100</v>
      </c>
    </row>
    <row r="69" ht="12" customHeight="1">
      <c r="E69" s="38"/>
    </row>
    <row r="70" spans="1:5" ht="12" customHeight="1">
      <c r="A70" s="3" t="s">
        <v>22</v>
      </c>
      <c r="E70" s="38"/>
    </row>
    <row r="71" spans="1:9" ht="12" customHeight="1">
      <c r="A71" s="4"/>
      <c r="B71" s="5" t="s">
        <v>1</v>
      </c>
      <c r="C71" s="5" t="s">
        <v>2</v>
      </c>
      <c r="D71" s="5" t="s">
        <v>3</v>
      </c>
      <c r="E71" s="5" t="s">
        <v>18</v>
      </c>
      <c r="F71" s="6" t="s">
        <v>4</v>
      </c>
      <c r="G71" s="7" t="s">
        <v>4</v>
      </c>
      <c r="H71" s="6" t="s">
        <v>5</v>
      </c>
      <c r="I71" s="5" t="s">
        <v>5</v>
      </c>
    </row>
    <row r="72" spans="1:9" ht="12" customHeight="1">
      <c r="A72" s="8"/>
      <c r="B72" s="9"/>
      <c r="C72" s="9"/>
      <c r="D72" s="9"/>
      <c r="E72" s="10"/>
      <c r="F72" s="10" t="s">
        <v>23</v>
      </c>
      <c r="G72" s="11" t="s">
        <v>6</v>
      </c>
      <c r="H72" s="41">
        <v>41274</v>
      </c>
      <c r="I72" s="9" t="s">
        <v>7</v>
      </c>
    </row>
    <row r="73" spans="1:9" ht="12" customHeight="1">
      <c r="A73" s="12" t="s">
        <v>8</v>
      </c>
      <c r="B73" s="28">
        <v>-438.48</v>
      </c>
      <c r="C73" s="28">
        <v>387.87</v>
      </c>
      <c r="D73" s="28">
        <v>-552.41</v>
      </c>
      <c r="E73" s="28">
        <v>-559.01</v>
      </c>
      <c r="F73" s="32">
        <f aca="true" t="shared" si="18" ref="F73:F79">SUM(B73:E73)</f>
        <v>-1162.03</v>
      </c>
      <c r="G73" s="32">
        <f aca="true" t="shared" si="19" ref="G73:G79">F73/$F$80*100</f>
        <v>16.174935343687626</v>
      </c>
      <c r="H73" s="31">
        <v>6045.820000000001</v>
      </c>
      <c r="I73" s="14">
        <f aca="true" t="shared" si="20" ref="I73:I79">H73/$H$80*100</f>
        <v>19.597528809646448</v>
      </c>
    </row>
    <row r="74" spans="1:9" ht="12" customHeight="1">
      <c r="A74" s="15" t="s">
        <v>9</v>
      </c>
      <c r="B74" s="28">
        <v>-31.229999999999997</v>
      </c>
      <c r="C74" s="28">
        <v>29.189999999999998</v>
      </c>
      <c r="D74" s="28">
        <v>-22.89</v>
      </c>
      <c r="E74" s="28">
        <v>-49.99000000000001</v>
      </c>
      <c r="F74" s="32">
        <f t="shared" si="18"/>
        <v>-74.92000000000002</v>
      </c>
      <c r="G74" s="32">
        <f t="shared" si="19"/>
        <v>1.0428527283711067</v>
      </c>
      <c r="H74" s="31">
        <v>660.86</v>
      </c>
      <c r="I74" s="14">
        <f t="shared" si="20"/>
        <v>2.1421780484934967</v>
      </c>
    </row>
    <row r="75" spans="1:9" ht="12" customHeight="1">
      <c r="A75" s="15" t="s">
        <v>10</v>
      </c>
      <c r="B75" s="28">
        <v>-1147.6399999999999</v>
      </c>
      <c r="C75" s="28">
        <v>527.0699999999999</v>
      </c>
      <c r="D75" s="28">
        <v>-614.3900000000001</v>
      </c>
      <c r="E75" s="28">
        <v>-771.2099999999999</v>
      </c>
      <c r="F75" s="32">
        <f t="shared" si="18"/>
        <v>-2006.17</v>
      </c>
      <c r="G75" s="32">
        <f t="shared" si="19"/>
        <v>27.924984758092137</v>
      </c>
      <c r="H75" s="31">
        <v>9245.8</v>
      </c>
      <c r="I75" s="14">
        <f t="shared" si="20"/>
        <v>29.970265715523965</v>
      </c>
    </row>
    <row r="76" spans="1:9" ht="12" customHeight="1">
      <c r="A76" s="15" t="s">
        <v>19</v>
      </c>
      <c r="B76" s="28">
        <v>-321</v>
      </c>
      <c r="C76" s="28">
        <v>-11</v>
      </c>
      <c r="D76" s="28">
        <v>-8</v>
      </c>
      <c r="E76" s="28">
        <v>-1</v>
      </c>
      <c r="F76" s="32">
        <f t="shared" si="18"/>
        <v>-341</v>
      </c>
      <c r="G76" s="32">
        <f t="shared" si="19"/>
        <v>4.746566742853007</v>
      </c>
      <c r="H76" s="31">
        <v>83</v>
      </c>
      <c r="I76" s="14">
        <f t="shared" si="20"/>
        <v>0.2690445450246046</v>
      </c>
    </row>
    <row r="77" spans="1:9" ht="12" customHeight="1">
      <c r="A77" s="15" t="s">
        <v>11</v>
      </c>
      <c r="B77" s="28">
        <v>-0.01999999999999602</v>
      </c>
      <c r="C77" s="28">
        <v>15.869999999999997</v>
      </c>
      <c r="D77" s="28">
        <v>-77.61000000000001</v>
      </c>
      <c r="E77" s="28">
        <v>61.18999999999998</v>
      </c>
      <c r="F77" s="32">
        <f t="shared" si="18"/>
        <v>-0.5700000000000287</v>
      </c>
      <c r="G77" s="32">
        <f t="shared" si="19"/>
        <v>0.007934143822364664</v>
      </c>
      <c r="H77" s="31">
        <v>1593.04</v>
      </c>
      <c r="I77" s="14">
        <f t="shared" si="20"/>
        <v>5.1638400241686275</v>
      </c>
    </row>
    <row r="78" spans="1:9" ht="12" customHeight="1">
      <c r="A78" s="15" t="s">
        <v>12</v>
      </c>
      <c r="B78" s="28">
        <v>-360.72</v>
      </c>
      <c r="C78" s="28">
        <v>-2186.52</v>
      </c>
      <c r="D78" s="28">
        <v>-538.6399999999999</v>
      </c>
      <c r="E78" s="28">
        <v>-180.54999999999973</v>
      </c>
      <c r="F78" s="32">
        <f t="shared" si="18"/>
        <v>-3266.4299999999994</v>
      </c>
      <c r="G78" s="32">
        <f t="shared" si="19"/>
        <v>45.467237553833854</v>
      </c>
      <c r="H78" s="31">
        <v>12941.84</v>
      </c>
      <c r="I78" s="14">
        <f t="shared" si="20"/>
        <v>41.950981380496735</v>
      </c>
    </row>
    <row r="79" spans="1:9" ht="12" customHeight="1">
      <c r="A79" s="16" t="s">
        <v>13</v>
      </c>
      <c r="B79" s="46">
        <v>-318.85</v>
      </c>
      <c r="C79" s="46">
        <v>-7.300000000000001</v>
      </c>
      <c r="D79" s="46">
        <v>-7.229999999999999</v>
      </c>
      <c r="E79" s="33">
        <v>0.35999999999999943</v>
      </c>
      <c r="F79" s="34">
        <f t="shared" si="18"/>
        <v>-333.02000000000004</v>
      </c>
      <c r="G79" s="34">
        <f t="shared" si="19"/>
        <v>4.635488729339908</v>
      </c>
      <c r="H79" s="30">
        <v>279.55</v>
      </c>
      <c r="I79" s="17">
        <f t="shared" si="20"/>
        <v>0.9061614766461232</v>
      </c>
    </row>
    <row r="80" spans="1:9" ht="12" customHeight="1">
      <c r="A80" s="18" t="s">
        <v>14</v>
      </c>
      <c r="B80" s="47">
        <v>-2617.94</v>
      </c>
      <c r="C80" s="47">
        <v>-1244.82</v>
      </c>
      <c r="D80" s="47">
        <v>-1821.17</v>
      </c>
      <c r="E80" s="20">
        <v>-1500.2099999999998</v>
      </c>
      <c r="F80" s="20">
        <f>SUM(F73:F79)</f>
        <v>-7184.139999999999</v>
      </c>
      <c r="G80" s="27">
        <f>SUM(G73:G79)</f>
        <v>100.00000000000001</v>
      </c>
      <c r="H80" s="29">
        <v>30849.91</v>
      </c>
      <c r="I80" s="20">
        <f>SUM(I73:I79)</f>
        <v>100</v>
      </c>
    </row>
    <row r="81" ht="12" customHeight="1"/>
    <row r="82" ht="12" customHeight="1">
      <c r="A82" s="3" t="s">
        <v>17</v>
      </c>
    </row>
    <row r="83" spans="1:9" ht="12" customHeight="1">
      <c r="A83" s="4"/>
      <c r="B83" s="5" t="s">
        <v>1</v>
      </c>
      <c r="C83" s="5" t="s">
        <v>2</v>
      </c>
      <c r="D83" s="5" t="s">
        <v>3</v>
      </c>
      <c r="E83" s="5" t="s">
        <v>18</v>
      </c>
      <c r="F83" s="6" t="s">
        <v>4</v>
      </c>
      <c r="G83" s="7" t="s">
        <v>4</v>
      </c>
      <c r="H83" s="6" t="s">
        <v>5</v>
      </c>
      <c r="I83" s="5" t="s">
        <v>5</v>
      </c>
    </row>
    <row r="84" spans="1:9" ht="12" customHeight="1">
      <c r="A84" s="8"/>
      <c r="B84" s="9"/>
      <c r="C84" s="9"/>
      <c r="D84" s="9"/>
      <c r="E84" s="10"/>
      <c r="F84" s="10" t="s">
        <v>23</v>
      </c>
      <c r="G84" s="11" t="s">
        <v>6</v>
      </c>
      <c r="H84" s="41">
        <v>41274</v>
      </c>
      <c r="I84" s="9" t="s">
        <v>7</v>
      </c>
    </row>
    <row r="85" spans="1:9" ht="12" customHeight="1">
      <c r="A85" s="12" t="s">
        <v>8</v>
      </c>
      <c r="B85" s="28">
        <v>-20.160000000000004</v>
      </c>
      <c r="C85" s="28">
        <v>4.890000000000001</v>
      </c>
      <c r="D85" s="28">
        <v>-14.020000000000001</v>
      </c>
      <c r="E85" s="28">
        <v>-25.13</v>
      </c>
      <c r="F85" s="32">
        <f aca="true" t="shared" si="21" ref="F85:F91">SUM(B85:E85)</f>
        <v>-54.42</v>
      </c>
      <c r="G85" s="32">
        <f aca="true" t="shared" si="22" ref="G85:G91">F85/$F$92*100</f>
        <v>9.651674233825199</v>
      </c>
      <c r="H85" s="31">
        <v>134.74</v>
      </c>
      <c r="I85" s="14">
        <f aca="true" t="shared" si="23" ref="I85:I91">H85/$H$92*100</f>
        <v>2.439633819546041</v>
      </c>
    </row>
    <row r="86" spans="1:9" ht="12" customHeight="1">
      <c r="A86" s="15" t="s">
        <v>9</v>
      </c>
      <c r="B86" s="28">
        <v>-1</v>
      </c>
      <c r="C86" s="28">
        <v>2</v>
      </c>
      <c r="D86" s="28">
        <v>0</v>
      </c>
      <c r="E86" s="28">
        <v>-1</v>
      </c>
      <c r="F86" s="32">
        <f t="shared" si="21"/>
        <v>0</v>
      </c>
      <c r="G86" s="32">
        <f t="shared" si="22"/>
        <v>0</v>
      </c>
      <c r="H86" s="31">
        <v>22</v>
      </c>
      <c r="I86" s="14">
        <f t="shared" si="23"/>
        <v>0.3983371235714182</v>
      </c>
    </row>
    <row r="87" spans="1:9" ht="10.5">
      <c r="A87" s="15" t="s">
        <v>10</v>
      </c>
      <c r="B87" s="28">
        <v>-19.02</v>
      </c>
      <c r="C87" s="28">
        <v>-61.93</v>
      </c>
      <c r="D87" s="28">
        <v>-17.28</v>
      </c>
      <c r="E87" s="28">
        <v>-15.959999999999997</v>
      </c>
      <c r="F87" s="32">
        <f t="shared" si="21"/>
        <v>-114.19</v>
      </c>
      <c r="G87" s="32">
        <f t="shared" si="22"/>
        <v>20.252199205448353</v>
      </c>
      <c r="H87" s="31">
        <v>1809.21</v>
      </c>
      <c r="I87" s="14">
        <f t="shared" si="23"/>
        <v>32.75797760621116</v>
      </c>
    </row>
    <row r="88" spans="1:9" ht="10.5">
      <c r="A88" s="15" t="s">
        <v>19</v>
      </c>
      <c r="B88" s="28">
        <v>0</v>
      </c>
      <c r="C88" s="28">
        <v>1</v>
      </c>
      <c r="D88" s="28">
        <v>0</v>
      </c>
      <c r="E88" s="28">
        <v>2</v>
      </c>
      <c r="F88" s="32">
        <f t="shared" si="21"/>
        <v>3</v>
      </c>
      <c r="G88" s="32">
        <f t="shared" si="22"/>
        <v>-0.5320658342792282</v>
      </c>
      <c r="H88" s="31">
        <v>11</v>
      </c>
      <c r="I88" s="14">
        <f t="shared" si="23"/>
        <v>0.1991685617857091</v>
      </c>
    </row>
    <row r="89" spans="1:9" ht="10.5">
      <c r="A89" s="15" t="s">
        <v>11</v>
      </c>
      <c r="B89" s="28">
        <v>-8</v>
      </c>
      <c r="C89" s="28">
        <v>-5</v>
      </c>
      <c r="D89" s="28">
        <v>-2</v>
      </c>
      <c r="E89" s="28">
        <v>-14</v>
      </c>
      <c r="F89" s="32">
        <f t="shared" si="21"/>
        <v>-29</v>
      </c>
      <c r="G89" s="32">
        <f t="shared" si="22"/>
        <v>5.1433030646992055</v>
      </c>
      <c r="H89" s="31">
        <v>277</v>
      </c>
      <c r="I89" s="14">
        <f t="shared" si="23"/>
        <v>5.015426510421948</v>
      </c>
    </row>
    <row r="90" spans="1:9" ht="10.5">
      <c r="A90" s="15" t="s">
        <v>12</v>
      </c>
      <c r="B90" s="28">
        <v>10.599999999999987</v>
      </c>
      <c r="C90" s="28">
        <v>-59.88999999999999</v>
      </c>
      <c r="D90" s="28">
        <v>-19.82</v>
      </c>
      <c r="E90" s="28">
        <v>-305.78000000000003</v>
      </c>
      <c r="F90" s="32">
        <f t="shared" si="21"/>
        <v>-374.89000000000004</v>
      </c>
      <c r="G90" s="32">
        <f t="shared" si="22"/>
        <v>66.4887202043133</v>
      </c>
      <c r="H90" s="31">
        <v>3206.51</v>
      </c>
      <c r="I90" s="14">
        <f>H90/$H$92*100</f>
        <v>58.0578168228631</v>
      </c>
    </row>
    <row r="91" spans="1:9" ht="10.5">
      <c r="A91" s="16" t="s">
        <v>13</v>
      </c>
      <c r="B91" s="46">
        <v>1.7</v>
      </c>
      <c r="C91" s="46">
        <v>1</v>
      </c>
      <c r="D91" s="46">
        <v>0.96</v>
      </c>
      <c r="E91" s="33">
        <v>2</v>
      </c>
      <c r="F91" s="34">
        <f t="shared" si="21"/>
        <v>5.66</v>
      </c>
      <c r="G91" s="17">
        <f t="shared" si="22"/>
        <v>-1.0038308740068103</v>
      </c>
      <c r="H91" s="30">
        <v>62.5</v>
      </c>
      <c r="I91" s="17">
        <f t="shared" si="23"/>
        <v>1.13163955560062</v>
      </c>
    </row>
    <row r="92" spans="1:9" ht="10.5">
      <c r="A92" s="18" t="s">
        <v>14</v>
      </c>
      <c r="B92" s="47">
        <v>-35.88000000000002</v>
      </c>
      <c r="C92" s="47">
        <v>-117.92999999999999</v>
      </c>
      <c r="D92" s="47">
        <v>-52.160000000000004</v>
      </c>
      <c r="E92" s="20">
        <v>-357.87</v>
      </c>
      <c r="F92" s="20">
        <f>SUM(F85:F91)</f>
        <v>-563.84</v>
      </c>
      <c r="G92" s="27">
        <f>SUM(G85:G91)</f>
        <v>100.00000000000001</v>
      </c>
      <c r="H92" s="29">
        <v>5522.96</v>
      </c>
      <c r="I92" s="20">
        <f>SUM(I85:I91)</f>
        <v>100</v>
      </c>
    </row>
  </sheetData>
  <sheetProtection/>
  <printOptions/>
  <pageMargins left="0.75" right="0.75" top="0.39" bottom="0.53" header="0.3" footer="0.28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2013-02-01T07:05:46Z</cp:lastPrinted>
  <dcterms:created xsi:type="dcterms:W3CDTF">2001-01-11T13:23:45Z</dcterms:created>
  <dcterms:modified xsi:type="dcterms:W3CDTF">2013-02-01T07:07:33Z</dcterms:modified>
  <cp:category/>
  <cp:version/>
  <cp:contentType/>
  <cp:contentStatus/>
</cp:coreProperties>
</file>