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220" windowHeight="8580" activeTab="0"/>
  </bookViews>
  <sheets>
    <sheet name="2007" sheetId="1" r:id="rId1"/>
  </sheets>
  <definedNames>
    <definedName name="_xlnm.Print_Area" localSheetId="0">'2007'!$A$1:$J$98</definedName>
    <definedName name="_xlnm.Print_Titles" localSheetId="0">'2007'!$1:$8</definedName>
  </definedNames>
  <calcPr fullCalcOnLoad="1"/>
</workbook>
</file>

<file path=xl/sharedStrings.xml><?xml version="1.0" encoding="utf-8"?>
<sst xmlns="http://schemas.openxmlformats.org/spreadsheetml/2006/main" count="139" uniqueCount="31">
  <si>
    <t>Alla fondtyper</t>
  </si>
  <si>
    <t>Kvartal 1</t>
  </si>
  <si>
    <t>Kvartal 2</t>
  </si>
  <si>
    <t>Kvartal 3</t>
  </si>
  <si>
    <t>Summa netto-</t>
  </si>
  <si>
    <t>Nettosparande</t>
  </si>
  <si>
    <t>Fondförmögenhet</t>
  </si>
  <si>
    <t>fördelning %</t>
  </si>
  <si>
    <t>%</t>
  </si>
  <si>
    <t>Hushållens direktsparande</t>
  </si>
  <si>
    <t>IPS</t>
  </si>
  <si>
    <t>Fondförsäkring</t>
  </si>
  <si>
    <t>PPM</t>
  </si>
  <si>
    <t>Hushållens ideella org.</t>
  </si>
  <si>
    <t>Svenska företag</t>
  </si>
  <si>
    <t>Övriga</t>
  </si>
  <si>
    <t>TOTALT</t>
  </si>
  <si>
    <t>Aktiefonder</t>
  </si>
  <si>
    <t>Blandfonder</t>
  </si>
  <si>
    <t>Långa räntefonder</t>
  </si>
  <si>
    <t>Korta räntefonder</t>
  </si>
  <si>
    <t>Övriga fonder</t>
  </si>
  <si>
    <t>Kvartal 4</t>
  </si>
  <si>
    <t>Fondförmögenhet*</t>
  </si>
  <si>
    <t>* Summa fondförmögenhet för "Alla fondtyper" är justerad för fond-i-fonders placeringar i egna fonder.</t>
  </si>
  <si>
    <t>Fond-i-fonder</t>
  </si>
  <si>
    <t>sparande kv. 1-4</t>
  </si>
  <si>
    <t xml:space="preserve">Observera att från och med 2006 ingår inte återinvesterade utdelningar i nettosparandet. </t>
  </si>
  <si>
    <t>Kategorin PPM innehåller från och med 2006 samtliga fonder i PPM-systemet.</t>
  </si>
  <si>
    <t>Statistiken blir därför inte fullt jämförbar bakåt i tiden.</t>
  </si>
  <si>
    <t>Nettosparande i fonder samt fondförmögenhet efter kategorier 2007 (MSEK)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</si>
</sst>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"/>
    <numFmt numFmtId="166" formatCode="d/m\ yyyy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Verdana"/>
      <family val="2"/>
    </font>
    <font>
      <b/>
      <sz val="8"/>
      <name val="Times New Roman"/>
      <family val="1"/>
    </font>
    <font>
      <b/>
      <sz val="8"/>
      <name val="Verdana"/>
      <family val="2"/>
    </font>
    <font>
      <b/>
      <sz val="10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5" fillId="2" borderId="1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right"/>
    </xf>
    <xf numFmtId="0" fontId="5" fillId="2" borderId="3" xfId="0" applyFont="1" applyFill="1" applyBorder="1" applyAlignment="1">
      <alignment horizontal="right"/>
    </xf>
    <xf numFmtId="0" fontId="3" fillId="2" borderId="4" xfId="0" applyFont="1" applyFill="1" applyBorder="1" applyAlignment="1">
      <alignment/>
    </xf>
    <xf numFmtId="0" fontId="5" fillId="2" borderId="4" xfId="0" applyFont="1" applyFill="1" applyBorder="1" applyAlignment="1">
      <alignment horizontal="right"/>
    </xf>
    <xf numFmtId="0" fontId="5" fillId="2" borderId="5" xfId="0" applyFont="1" applyFill="1" applyBorder="1" applyAlignment="1">
      <alignment horizontal="right"/>
    </xf>
    <xf numFmtId="0" fontId="5" fillId="2" borderId="6" xfId="0" applyFont="1" applyFill="1" applyBorder="1" applyAlignment="1">
      <alignment horizontal="right"/>
    </xf>
    <xf numFmtId="0" fontId="5" fillId="2" borderId="7" xfId="0" applyFont="1" applyFill="1" applyBorder="1" applyAlignment="1">
      <alignment/>
    </xf>
    <xf numFmtId="1" fontId="5" fillId="0" borderId="8" xfId="0" applyNumberFormat="1" applyFont="1" applyBorder="1" applyAlignment="1">
      <alignment/>
    </xf>
    <xf numFmtId="3" fontId="5" fillId="0" borderId="7" xfId="0" applyNumberFormat="1" applyFont="1" applyBorder="1" applyAlignment="1">
      <alignment/>
    </xf>
    <xf numFmtId="0" fontId="5" fillId="2" borderId="9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0" fontId="5" fillId="2" borderId="4" xfId="0" applyFont="1" applyFill="1" applyBorder="1" applyAlignment="1">
      <alignment/>
    </xf>
    <xf numFmtId="1" fontId="5" fillId="0" borderId="11" xfId="0" applyNumberFormat="1" applyFont="1" applyFill="1" applyBorder="1" applyAlignment="1">
      <alignment/>
    </xf>
    <xf numFmtId="3" fontId="5" fillId="0" borderId="4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3" fontId="5" fillId="0" borderId="14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3" fontId="5" fillId="0" borderId="6" xfId="0" applyNumberFormat="1" applyFont="1" applyFill="1" applyBorder="1" applyAlignment="1">
      <alignment/>
    </xf>
    <xf numFmtId="0" fontId="5" fillId="2" borderId="17" xfId="0" applyFont="1" applyFill="1" applyBorder="1" applyAlignment="1">
      <alignment horizontal="right"/>
    </xf>
    <xf numFmtId="3" fontId="3" fillId="0" borderId="7" xfId="0" applyNumberFormat="1" applyFont="1" applyBorder="1" applyAlignment="1">
      <alignment/>
    </xf>
    <xf numFmtId="3" fontId="5" fillId="0" borderId="5" xfId="0" applyNumberFormat="1" applyFont="1" applyFill="1" applyBorder="1" applyAlignment="1">
      <alignment/>
    </xf>
    <xf numFmtId="3" fontId="3" fillId="0" borderId="18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3" fontId="3" fillId="0" borderId="7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/>
    </xf>
    <xf numFmtId="3" fontId="5" fillId="0" borderId="5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3" fontId="3" fillId="0" borderId="9" xfId="0" applyNumberFormat="1" applyFont="1" applyBorder="1" applyAlignment="1">
      <alignment/>
    </xf>
    <xf numFmtId="3" fontId="3" fillId="0" borderId="9" xfId="0" applyNumberFormat="1" applyFont="1" applyBorder="1" applyAlignment="1">
      <alignment horizontal="right"/>
    </xf>
    <xf numFmtId="1" fontId="5" fillId="0" borderId="21" xfId="0" applyNumberFormat="1" applyFont="1" applyBorder="1" applyAlignment="1">
      <alignment/>
    </xf>
    <xf numFmtId="3" fontId="5" fillId="0" borderId="11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5" fillId="0" borderId="4" xfId="0" applyNumberFormat="1" applyFont="1" applyFill="1" applyBorder="1" applyAlignment="1">
      <alignment horizontal="right"/>
    </xf>
    <xf numFmtId="0" fontId="3" fillId="0" borderId="0" xfId="0" applyFont="1" applyAlignment="1">
      <alignment horizontal="right"/>
    </xf>
    <xf numFmtId="3" fontId="3" fillId="0" borderId="19" xfId="0" applyNumberFormat="1" applyFont="1" applyBorder="1" applyAlignment="1">
      <alignment horizontal="right"/>
    </xf>
    <xf numFmtId="3" fontId="3" fillId="0" borderId="18" xfId="0" applyNumberFormat="1" applyFont="1" applyBorder="1" applyAlignment="1">
      <alignment horizontal="right"/>
    </xf>
    <xf numFmtId="14" fontId="5" fillId="2" borderId="5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/>
    </xf>
    <xf numFmtId="3" fontId="3" fillId="0" borderId="5" xfId="0" applyNumberFormat="1" applyFont="1" applyBorder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</xdr:col>
      <xdr:colOff>504825</xdr:colOff>
      <xdr:row>4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2193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98"/>
  <sheetViews>
    <sheetView tabSelected="1" zoomScaleSheetLayoutView="100" workbookViewId="0" topLeftCell="A1">
      <selection activeCell="H9" sqref="H9"/>
    </sheetView>
  </sheetViews>
  <sheetFormatPr defaultColWidth="9.140625" defaultRowHeight="12.75"/>
  <cols>
    <col min="1" max="1" width="25.7109375" style="1" customWidth="1"/>
    <col min="2" max="5" width="12.7109375" style="1" customWidth="1"/>
    <col min="6" max="6" width="16.7109375" style="1" customWidth="1"/>
    <col min="7" max="7" width="14.57421875" style="1" hidden="1" customWidth="1"/>
    <col min="8" max="8" width="18.421875" style="1" customWidth="1"/>
    <col min="9" max="9" width="17.7109375" style="1" customWidth="1"/>
    <col min="10" max="16384" width="9.140625" style="1" customWidth="1"/>
  </cols>
  <sheetData>
    <row r="1" ht="10.5" customHeight="1"/>
    <row r="2" ht="10.5" customHeight="1"/>
    <row r="3" ht="10.5" customHeight="1">
      <c r="A3" s="2"/>
    </row>
    <row r="4" ht="10.5" customHeight="1">
      <c r="A4" s="2"/>
    </row>
    <row r="5" ht="10.5" customHeight="1">
      <c r="A5" s="2"/>
    </row>
    <row r="6" spans="1:2" ht="10.5" customHeight="1">
      <c r="A6" s="2"/>
      <c r="B6" s="2"/>
    </row>
    <row r="7" spans="1:5" ht="12.75">
      <c r="A7" s="51" t="s">
        <v>30</v>
      </c>
      <c r="B7" s="2"/>
      <c r="D7" s="3"/>
      <c r="E7" s="3"/>
    </row>
    <row r="8" ht="10.5" customHeight="1"/>
    <row r="9" ht="10.5" customHeight="1"/>
    <row r="10" ht="12" customHeight="1">
      <c r="A10" s="3" t="s">
        <v>0</v>
      </c>
    </row>
    <row r="11" spans="1:9" ht="12" customHeight="1">
      <c r="A11" s="4"/>
      <c r="B11" s="5" t="s">
        <v>1</v>
      </c>
      <c r="C11" s="5" t="s">
        <v>2</v>
      </c>
      <c r="D11" s="5" t="s">
        <v>3</v>
      </c>
      <c r="E11" s="5" t="s">
        <v>22</v>
      </c>
      <c r="F11" s="6" t="s">
        <v>4</v>
      </c>
      <c r="G11" s="7" t="s">
        <v>5</v>
      </c>
      <c r="H11" s="6" t="s">
        <v>23</v>
      </c>
      <c r="I11" s="5" t="s">
        <v>6</v>
      </c>
    </row>
    <row r="12" spans="1:9" ht="12" customHeight="1">
      <c r="A12" s="8"/>
      <c r="B12" s="9"/>
      <c r="C12" s="9"/>
      <c r="D12" s="9"/>
      <c r="E12" s="10"/>
      <c r="F12" s="10" t="s">
        <v>26</v>
      </c>
      <c r="G12" s="11" t="s">
        <v>7</v>
      </c>
      <c r="H12" s="47">
        <v>39447</v>
      </c>
      <c r="I12" s="9" t="s">
        <v>8</v>
      </c>
    </row>
    <row r="13" spans="1:9" ht="12" customHeight="1">
      <c r="A13" s="12" t="s">
        <v>9</v>
      </c>
      <c r="B13" s="29">
        <f>B26+B38+B50+B62+B74+B86</f>
        <v>-10851.61</v>
      </c>
      <c r="C13" s="29">
        <f>C26+C38+C50+C62+C74+C86</f>
        <v>-8908.65</v>
      </c>
      <c r="D13" s="29">
        <f>D26+D38+D50+D62+D74+D86</f>
        <v>-5610.78</v>
      </c>
      <c r="E13" s="29">
        <f>E26+E38+E50+E62+E74+E86</f>
        <v>-11861.38</v>
      </c>
      <c r="F13" s="33">
        <f aca="true" t="shared" si="0" ref="F13:F19">SUM(B13:E13)</f>
        <v>-37232.42</v>
      </c>
      <c r="G13" s="13">
        <f aca="true" t="shared" si="1" ref="G13:G19">F13/$F$20*100</f>
        <v>-132.85037410132014</v>
      </c>
      <c r="H13" s="29">
        <v>543190.7</v>
      </c>
      <c r="I13" s="14">
        <f aca="true" t="shared" si="2" ref="I13:I19">H13/$H$20*100</f>
        <v>32.84777434374044</v>
      </c>
    </row>
    <row r="14" spans="1:9" ht="12" customHeight="1">
      <c r="A14" s="15" t="s">
        <v>10</v>
      </c>
      <c r="B14" s="29">
        <f aca="true" t="shared" si="3" ref="B14:C19">B27+B39+B51+B63+B75+B87</f>
        <v>560.77</v>
      </c>
      <c r="C14" s="29">
        <f t="shared" si="3"/>
        <v>564.0600000000001</v>
      </c>
      <c r="D14" s="29">
        <f aca="true" t="shared" si="4" ref="D14:E19">D27+D39+D51+D63+D75+D87</f>
        <v>-18.25</v>
      </c>
      <c r="E14" s="29">
        <f t="shared" si="4"/>
        <v>839.14</v>
      </c>
      <c r="F14" s="33">
        <f t="shared" si="0"/>
        <v>1945.7199999999998</v>
      </c>
      <c r="G14" s="13">
        <f t="shared" si="1"/>
        <v>6.942595455692126</v>
      </c>
      <c r="H14" s="29">
        <v>51148.75</v>
      </c>
      <c r="I14" s="14">
        <f t="shared" si="2"/>
        <v>3.0930621565582657</v>
      </c>
    </row>
    <row r="15" spans="1:9" ht="12" customHeight="1">
      <c r="A15" s="15" t="s">
        <v>11</v>
      </c>
      <c r="B15" s="29">
        <f t="shared" si="3"/>
        <v>10538.68</v>
      </c>
      <c r="C15" s="29">
        <f t="shared" si="3"/>
        <v>10253.070000000002</v>
      </c>
      <c r="D15" s="29">
        <f t="shared" si="4"/>
        <v>4189.62</v>
      </c>
      <c r="E15" s="29">
        <f t="shared" si="4"/>
        <v>5501.5599999999995</v>
      </c>
      <c r="F15" s="33">
        <f t="shared" si="0"/>
        <v>30482.93</v>
      </c>
      <c r="G15" s="13">
        <f t="shared" si="1"/>
        <v>108.76726933689389</v>
      </c>
      <c r="H15" s="29">
        <v>407894.33</v>
      </c>
      <c r="I15" s="14">
        <f t="shared" si="2"/>
        <v>24.666145624236936</v>
      </c>
    </row>
    <row r="16" spans="1:9" ht="12" customHeight="1">
      <c r="A16" s="15" t="s">
        <v>12</v>
      </c>
      <c r="B16" s="29">
        <f t="shared" si="3"/>
        <v>2282.54</v>
      </c>
      <c r="C16" s="29">
        <f t="shared" si="3"/>
        <v>1451.1299999999999</v>
      </c>
      <c r="D16" s="29">
        <f t="shared" si="4"/>
        <v>266.90999999999985</v>
      </c>
      <c r="E16" s="29">
        <f t="shared" si="4"/>
        <v>26282.63</v>
      </c>
      <c r="F16" s="33">
        <f t="shared" si="0"/>
        <v>30283.21</v>
      </c>
      <c r="G16" s="13">
        <f t="shared" si="1"/>
        <v>108.05464102222845</v>
      </c>
      <c r="H16" s="29">
        <v>312172.733</v>
      </c>
      <c r="I16" s="14">
        <f t="shared" si="2"/>
        <v>18.877678667644226</v>
      </c>
    </row>
    <row r="17" spans="1:9" ht="12" customHeight="1">
      <c r="A17" s="15" t="s">
        <v>13</v>
      </c>
      <c r="B17" s="29">
        <f t="shared" si="3"/>
        <v>88.09000000000002</v>
      </c>
      <c r="C17" s="29">
        <f t="shared" si="3"/>
        <v>-735.4100000000001</v>
      </c>
      <c r="D17" s="29">
        <f t="shared" si="4"/>
        <v>-764.65</v>
      </c>
      <c r="E17" s="29">
        <f t="shared" si="4"/>
        <v>-705.62</v>
      </c>
      <c r="F17" s="33">
        <f t="shared" si="0"/>
        <v>-2117.59</v>
      </c>
      <c r="G17" s="13">
        <f t="shared" si="1"/>
        <v>-7.555851155880132</v>
      </c>
      <c r="H17" s="29">
        <v>58831.19</v>
      </c>
      <c r="I17" s="14">
        <f t="shared" si="2"/>
        <v>3.557633909221419</v>
      </c>
    </row>
    <row r="18" spans="1:9" ht="12" customHeight="1">
      <c r="A18" s="15" t="s">
        <v>14</v>
      </c>
      <c r="B18" s="29">
        <f t="shared" si="3"/>
        <v>973.22</v>
      </c>
      <c r="C18" s="29">
        <f t="shared" si="3"/>
        <v>10989.46</v>
      </c>
      <c r="D18" s="29">
        <f t="shared" si="4"/>
        <v>-2790.510000000006</v>
      </c>
      <c r="E18" s="29">
        <f t="shared" si="4"/>
        <v>-5187.240000000007</v>
      </c>
      <c r="F18" s="33">
        <f t="shared" si="0"/>
        <v>3984.9299999999857</v>
      </c>
      <c r="G18" s="13">
        <f t="shared" si="1"/>
        <v>14.21877603624937</v>
      </c>
      <c r="H18" s="29">
        <v>224128.71</v>
      </c>
      <c r="I18" s="14">
        <f t="shared" si="2"/>
        <v>13.553489207443429</v>
      </c>
    </row>
    <row r="19" spans="1:9" ht="12" customHeight="1">
      <c r="A19" s="16" t="s">
        <v>15</v>
      </c>
      <c r="B19" s="52">
        <f t="shared" si="3"/>
        <v>-1147.5699999999981</v>
      </c>
      <c r="C19" s="52">
        <f t="shared" si="3"/>
        <v>-1274.3600000000001</v>
      </c>
      <c r="D19" s="52">
        <f t="shared" si="4"/>
        <v>431.9700000000006</v>
      </c>
      <c r="E19" s="52">
        <f t="shared" si="4"/>
        <v>2669.0100000000007</v>
      </c>
      <c r="F19" s="36">
        <f t="shared" si="0"/>
        <v>679.0500000000029</v>
      </c>
      <c r="G19" s="13">
        <f t="shared" si="1"/>
        <v>2.422943406136422</v>
      </c>
      <c r="H19" s="52">
        <v>56294.18</v>
      </c>
      <c r="I19" s="17">
        <f t="shared" si="2"/>
        <v>3.4042160911552912</v>
      </c>
    </row>
    <row r="20" spans="1:9" ht="12" customHeight="1">
      <c r="A20" s="18" t="s">
        <v>16</v>
      </c>
      <c r="B20" s="20">
        <f aca="true" t="shared" si="5" ref="B20:G20">SUM(B13:B19)</f>
        <v>2444.1200000000026</v>
      </c>
      <c r="C20" s="20">
        <f t="shared" si="5"/>
        <v>12339.3</v>
      </c>
      <c r="D20" s="20">
        <f t="shared" si="5"/>
        <v>-4295.690000000006</v>
      </c>
      <c r="E20" s="20">
        <f t="shared" si="5"/>
        <v>17538.099999999995</v>
      </c>
      <c r="F20" s="20">
        <f t="shared" si="5"/>
        <v>28025.82999999999</v>
      </c>
      <c r="G20" s="19">
        <f t="shared" si="5"/>
        <v>99.99999999999999</v>
      </c>
      <c r="H20" s="20">
        <v>1653660.5929999999</v>
      </c>
      <c r="I20" s="20">
        <f>SUM(I13:I19)</f>
        <v>100.00000000000003</v>
      </c>
    </row>
    <row r="21" spans="1:9" ht="12" customHeight="1" thickBot="1">
      <c r="A21" s="21"/>
      <c r="B21" s="21"/>
      <c r="C21" s="21"/>
      <c r="D21" s="21"/>
      <c r="E21" s="21"/>
      <c r="F21" s="21"/>
      <c r="G21" s="21"/>
      <c r="H21" s="21"/>
      <c r="I21" s="22"/>
    </row>
    <row r="22" spans="1:8" ht="10.5" customHeight="1">
      <c r="A22" s="23"/>
      <c r="B22" s="23"/>
      <c r="C22" s="23"/>
      <c r="D22" s="23"/>
      <c r="E22" s="23"/>
      <c r="F22" s="23"/>
      <c r="G22" s="23"/>
      <c r="H22" s="23"/>
    </row>
    <row r="23" ht="12" customHeight="1">
      <c r="A23" s="3" t="s">
        <v>17</v>
      </c>
    </row>
    <row r="24" spans="1:9" ht="12" customHeight="1">
      <c r="A24" s="4"/>
      <c r="B24" s="5" t="s">
        <v>1</v>
      </c>
      <c r="C24" s="5" t="s">
        <v>2</v>
      </c>
      <c r="D24" s="5" t="s">
        <v>3</v>
      </c>
      <c r="E24" s="5" t="s">
        <v>22</v>
      </c>
      <c r="F24" s="6" t="s">
        <v>4</v>
      </c>
      <c r="G24" s="7" t="s">
        <v>5</v>
      </c>
      <c r="H24" s="6" t="s">
        <v>6</v>
      </c>
      <c r="I24" s="5" t="s">
        <v>6</v>
      </c>
    </row>
    <row r="25" spans="1:9" ht="12" customHeight="1">
      <c r="A25" s="8"/>
      <c r="B25" s="9"/>
      <c r="C25" s="9"/>
      <c r="D25" s="9"/>
      <c r="E25" s="10"/>
      <c r="F25" s="10" t="str">
        <f>F12</f>
        <v>sparande kv. 1-4</v>
      </c>
      <c r="G25" s="11" t="s">
        <v>7</v>
      </c>
      <c r="H25" s="47">
        <f>+$H$12</f>
        <v>39447</v>
      </c>
      <c r="I25" s="9" t="s">
        <v>8</v>
      </c>
    </row>
    <row r="26" spans="1:9" ht="12" customHeight="1">
      <c r="A26" s="12" t="s">
        <v>9</v>
      </c>
      <c r="B26" s="29">
        <v>-4824.08</v>
      </c>
      <c r="C26" s="29">
        <v>-8056.21</v>
      </c>
      <c r="D26" s="34">
        <v>-7702.4</v>
      </c>
      <c r="E26" s="45">
        <v>-10470.82</v>
      </c>
      <c r="F26" s="33">
        <f aca="true" t="shared" si="6" ref="F26:F32">SUM(B26:E26)</f>
        <v>-31053.510000000002</v>
      </c>
      <c r="G26" s="13">
        <f>F26/$F$33*100</f>
        <v>-2385.996819030524</v>
      </c>
      <c r="H26" s="32">
        <v>315381.73</v>
      </c>
      <c r="I26" s="14">
        <f aca="true" t="shared" si="7" ref="I26:I32">H26/$H$33*100</f>
        <v>31.794587445261545</v>
      </c>
    </row>
    <row r="27" spans="1:9" ht="12" customHeight="1">
      <c r="A27" s="15" t="s">
        <v>10</v>
      </c>
      <c r="B27" s="29">
        <v>249.62</v>
      </c>
      <c r="C27" s="29">
        <v>323.93</v>
      </c>
      <c r="D27" s="34">
        <v>-143.03</v>
      </c>
      <c r="E27" s="45">
        <v>247.49</v>
      </c>
      <c r="F27" s="33">
        <f t="shared" si="6"/>
        <v>678.01</v>
      </c>
      <c r="G27" s="13">
        <f aca="true" t="shared" si="8" ref="G27:G32">F27/$F$33*100</f>
        <v>52.0949066070433</v>
      </c>
      <c r="H27" s="32">
        <v>37731.53</v>
      </c>
      <c r="I27" s="14">
        <f t="shared" si="7"/>
        <v>3.8038298224456737</v>
      </c>
    </row>
    <row r="28" spans="1:9" ht="12" customHeight="1">
      <c r="A28" s="15" t="s">
        <v>11</v>
      </c>
      <c r="B28" s="29">
        <v>4314.3</v>
      </c>
      <c r="C28" s="29">
        <v>5012.95</v>
      </c>
      <c r="D28" s="34">
        <v>-3768.91</v>
      </c>
      <c r="E28" s="45">
        <v>-4967.38</v>
      </c>
      <c r="F28" s="33">
        <f t="shared" si="6"/>
        <v>590.96</v>
      </c>
      <c r="G28" s="13">
        <f t="shared" si="8"/>
        <v>45.40641879691791</v>
      </c>
      <c r="H28" s="32">
        <v>193542.45</v>
      </c>
      <c r="I28" s="14">
        <f t="shared" si="7"/>
        <v>19.511600595554984</v>
      </c>
    </row>
    <row r="29" spans="1:9" ht="10.5" customHeight="1">
      <c r="A29" s="15" t="s">
        <v>12</v>
      </c>
      <c r="B29" s="34">
        <v>-605</v>
      </c>
      <c r="C29" s="29">
        <v>1378.53</v>
      </c>
      <c r="D29" s="34">
        <v>-1460.94</v>
      </c>
      <c r="E29" s="45">
        <v>21117.94</v>
      </c>
      <c r="F29" s="33">
        <f t="shared" si="6"/>
        <v>20430.53</v>
      </c>
      <c r="G29" s="13">
        <f t="shared" si="8"/>
        <v>1569.7800213601515</v>
      </c>
      <c r="H29" s="32">
        <v>255086.14</v>
      </c>
      <c r="I29" s="14">
        <f t="shared" si="7"/>
        <v>25.71600639106213</v>
      </c>
    </row>
    <row r="30" spans="1:9" ht="12" customHeight="1">
      <c r="A30" s="15" t="s">
        <v>13</v>
      </c>
      <c r="B30" s="29">
        <v>-13.579999999999927</v>
      </c>
      <c r="C30" s="29">
        <v>-184.58</v>
      </c>
      <c r="D30" s="34">
        <v>-310.51</v>
      </c>
      <c r="E30" s="45">
        <v>501.71</v>
      </c>
      <c r="F30" s="33">
        <f t="shared" si="6"/>
        <v>-6.9599999999999795</v>
      </c>
      <c r="G30" s="13">
        <f t="shared" si="8"/>
        <v>-0.5347716847613166</v>
      </c>
      <c r="H30" s="32">
        <v>19776.36</v>
      </c>
      <c r="I30" s="14">
        <f t="shared" si="7"/>
        <v>1.9937147512285278</v>
      </c>
    </row>
    <row r="31" spans="1:9" ht="12" customHeight="1">
      <c r="A31" s="15" t="s">
        <v>14</v>
      </c>
      <c r="B31" s="29">
        <v>2564.23</v>
      </c>
      <c r="C31" s="29">
        <v>7574.73</v>
      </c>
      <c r="D31" s="34">
        <v>-1929.270000000006</v>
      </c>
      <c r="E31" s="45">
        <v>316.3999999999942</v>
      </c>
      <c r="F31" s="33">
        <f t="shared" si="6"/>
        <v>8526.089999999987</v>
      </c>
      <c r="G31" s="13">
        <f t="shared" si="8"/>
        <v>655.10222898371</v>
      </c>
      <c r="H31" s="32">
        <v>133370.63</v>
      </c>
      <c r="I31" s="14">
        <f t="shared" si="7"/>
        <v>13.44549716993633</v>
      </c>
    </row>
    <row r="32" spans="1:9" ht="12" customHeight="1">
      <c r="A32" s="16" t="s">
        <v>15</v>
      </c>
      <c r="B32" s="35">
        <v>970.8200000000015</v>
      </c>
      <c r="C32" s="35">
        <v>-820.77</v>
      </c>
      <c r="D32" s="42">
        <v>221.90000000000055</v>
      </c>
      <c r="E32" s="46">
        <v>1764.42</v>
      </c>
      <c r="F32" s="36">
        <f t="shared" si="6"/>
        <v>2136.370000000002</v>
      </c>
      <c r="G32" s="40">
        <f t="shared" si="8"/>
        <v>164.14801496746244</v>
      </c>
      <c r="H32" s="31">
        <v>37046.44</v>
      </c>
      <c r="I32" s="17">
        <f t="shared" si="7"/>
        <v>3.734763824510809</v>
      </c>
    </row>
    <row r="33" spans="1:9" ht="12" customHeight="1">
      <c r="A33" s="18" t="s">
        <v>16</v>
      </c>
      <c r="B33" s="20">
        <v>2656.310000000006</v>
      </c>
      <c r="C33" s="20">
        <v>5228.58</v>
      </c>
      <c r="D33" s="43">
        <v>-15093.16</v>
      </c>
      <c r="E33" s="43">
        <v>8509.76</v>
      </c>
      <c r="F33" s="20">
        <f>SUM(F26:F32)</f>
        <v>1301.4899999999848</v>
      </c>
      <c r="G33" s="19">
        <f>SUM(G26:G32)</f>
        <v>100.00000000000009</v>
      </c>
      <c r="H33" s="30">
        <v>991935.28</v>
      </c>
      <c r="I33" s="20">
        <f>SUM(I26:I32)</f>
        <v>99.99999999999999</v>
      </c>
    </row>
    <row r="34" spans="4:5" ht="10.5" customHeight="1">
      <c r="D34" s="44"/>
      <c r="E34" s="44"/>
    </row>
    <row r="35" spans="1:5" ht="12" customHeight="1">
      <c r="A35" s="3" t="s">
        <v>18</v>
      </c>
      <c r="D35" s="44"/>
      <c r="E35" s="44"/>
    </row>
    <row r="36" spans="1:9" ht="12" customHeight="1">
      <c r="A36" s="4"/>
      <c r="B36" s="5" t="s">
        <v>1</v>
      </c>
      <c r="C36" s="5" t="s">
        <v>2</v>
      </c>
      <c r="D36" s="5" t="s">
        <v>3</v>
      </c>
      <c r="E36" s="5" t="s">
        <v>22</v>
      </c>
      <c r="F36" s="6" t="s">
        <v>4</v>
      </c>
      <c r="G36" s="7" t="s">
        <v>5</v>
      </c>
      <c r="H36" s="6" t="s">
        <v>6</v>
      </c>
      <c r="I36" s="5" t="s">
        <v>6</v>
      </c>
    </row>
    <row r="37" spans="1:9" ht="12" customHeight="1">
      <c r="A37" s="8"/>
      <c r="B37" s="9"/>
      <c r="C37" s="9"/>
      <c r="D37" s="9"/>
      <c r="E37" s="10"/>
      <c r="F37" s="10" t="str">
        <f>F12</f>
        <v>sparande kv. 1-4</v>
      </c>
      <c r="G37" s="11" t="s">
        <v>7</v>
      </c>
      <c r="H37" s="47">
        <v>39447</v>
      </c>
      <c r="I37" s="9" t="s">
        <v>8</v>
      </c>
    </row>
    <row r="38" spans="1:9" ht="12" customHeight="1">
      <c r="A38" s="12" t="s">
        <v>9</v>
      </c>
      <c r="B38" s="29">
        <v>227.96</v>
      </c>
      <c r="C38" s="29">
        <v>101.54</v>
      </c>
      <c r="D38" s="34">
        <v>-1257.42</v>
      </c>
      <c r="E38" s="45">
        <v>-1543.8</v>
      </c>
      <c r="F38" s="33">
        <f aca="true" t="shared" si="9" ref="F38:F44">SUM(B38:E38)</f>
        <v>-2471.7200000000003</v>
      </c>
      <c r="G38" s="13">
        <f>F38/$F$45*100</f>
        <v>-30.653342361715687</v>
      </c>
      <c r="H38" s="32">
        <v>46661.69</v>
      </c>
      <c r="I38" s="14">
        <f aca="true" t="shared" si="10" ref="I38:I44">H38/$H$45*100</f>
        <v>20.253018225202883</v>
      </c>
    </row>
    <row r="39" spans="1:9" ht="12" customHeight="1">
      <c r="A39" s="15" t="s">
        <v>10</v>
      </c>
      <c r="B39" s="29">
        <v>182.11</v>
      </c>
      <c r="C39" s="29">
        <v>198.83</v>
      </c>
      <c r="D39" s="34">
        <v>108.38</v>
      </c>
      <c r="E39" s="45">
        <v>117.48</v>
      </c>
      <c r="F39" s="33">
        <f t="shared" si="9"/>
        <v>606.8000000000001</v>
      </c>
      <c r="G39" s="13">
        <f aca="true" t="shared" si="11" ref="G39:G44">F39/$F$45*100</f>
        <v>7.525305514010114</v>
      </c>
      <c r="H39" s="32">
        <v>7521.9</v>
      </c>
      <c r="I39" s="14">
        <f t="shared" si="10"/>
        <v>3.264801977557039</v>
      </c>
    </row>
    <row r="40" spans="1:9" ht="12" customHeight="1">
      <c r="A40" s="15" t="s">
        <v>11</v>
      </c>
      <c r="B40" s="29">
        <v>681.72</v>
      </c>
      <c r="C40" s="29">
        <v>2814.95</v>
      </c>
      <c r="D40" s="34">
        <v>734.95</v>
      </c>
      <c r="E40" s="45">
        <v>1448.87</v>
      </c>
      <c r="F40" s="33">
        <f t="shared" si="9"/>
        <v>5680.49</v>
      </c>
      <c r="G40" s="13">
        <f t="shared" si="11"/>
        <v>70.44730177864092</v>
      </c>
      <c r="H40" s="32">
        <v>106339.57</v>
      </c>
      <c r="I40" s="14">
        <f t="shared" si="10"/>
        <v>46.15557750416321</v>
      </c>
    </row>
    <row r="41" spans="1:9" ht="12" customHeight="1">
      <c r="A41" s="15" t="s">
        <v>12</v>
      </c>
      <c r="B41" s="34">
        <v>225.91</v>
      </c>
      <c r="C41" s="29">
        <v>248.75</v>
      </c>
      <c r="D41" s="34">
        <v>-141.66</v>
      </c>
      <c r="E41" s="45">
        <v>3670.68</v>
      </c>
      <c r="F41" s="33">
        <f t="shared" si="9"/>
        <v>4003.68</v>
      </c>
      <c r="G41" s="13">
        <f t="shared" si="11"/>
        <v>49.65213444352671</v>
      </c>
      <c r="H41" s="32">
        <v>44204.689</v>
      </c>
      <c r="I41" s="14">
        <f t="shared" si="10"/>
        <v>19.18658265391642</v>
      </c>
    </row>
    <row r="42" spans="1:9" ht="12" customHeight="1">
      <c r="A42" s="15" t="s">
        <v>13</v>
      </c>
      <c r="B42" s="29">
        <v>-90.77</v>
      </c>
      <c r="C42" s="29">
        <v>-195.18</v>
      </c>
      <c r="D42" s="34">
        <v>-233.39</v>
      </c>
      <c r="E42" s="45">
        <v>-122.57</v>
      </c>
      <c r="F42" s="33">
        <f t="shared" si="9"/>
        <v>-641.9099999999999</v>
      </c>
      <c r="G42" s="13">
        <f t="shared" si="11"/>
        <v>-7.9607265367472495</v>
      </c>
      <c r="H42" s="32">
        <v>9790.42</v>
      </c>
      <c r="I42" s="14">
        <f t="shared" si="10"/>
        <v>4.249429343266195</v>
      </c>
    </row>
    <row r="43" spans="1:9" ht="12" customHeight="1">
      <c r="A43" s="15" t="s">
        <v>14</v>
      </c>
      <c r="B43" s="29">
        <v>1474.55</v>
      </c>
      <c r="C43" s="29">
        <v>-486.45999999999935</v>
      </c>
      <c r="D43" s="34">
        <v>-83.20000000000027</v>
      </c>
      <c r="E43" s="45">
        <v>-31.759999999999764</v>
      </c>
      <c r="F43" s="33">
        <f t="shared" si="9"/>
        <v>873.1300000000006</v>
      </c>
      <c r="G43" s="13">
        <f t="shared" si="11"/>
        <v>10.828230065009318</v>
      </c>
      <c r="H43" s="32">
        <v>14381.74</v>
      </c>
      <c r="I43" s="14">
        <f t="shared" si="10"/>
        <v>6.242243740638825</v>
      </c>
    </row>
    <row r="44" spans="1:9" ht="12" customHeight="1">
      <c r="A44" s="16" t="s">
        <v>15</v>
      </c>
      <c r="B44" s="35">
        <v>-43.01999999999987</v>
      </c>
      <c r="C44" s="35">
        <v>107.05</v>
      </c>
      <c r="D44" s="42">
        <v>-18.04</v>
      </c>
      <c r="E44" s="46">
        <v>-32.999999999999204</v>
      </c>
      <c r="F44" s="36">
        <f t="shared" si="9"/>
        <v>12.990000000000926</v>
      </c>
      <c r="G44" s="40">
        <f t="shared" si="11"/>
        <v>0.16109709727587068</v>
      </c>
      <c r="H44" s="31">
        <v>1493.7499999999927</v>
      </c>
      <c r="I44" s="17">
        <f t="shared" si="10"/>
        <v>0.6483465552554281</v>
      </c>
    </row>
    <row r="45" spans="1:9" ht="12" customHeight="1">
      <c r="A45" s="18" t="s">
        <v>16</v>
      </c>
      <c r="B45" s="20">
        <v>2658.46</v>
      </c>
      <c r="C45" s="20">
        <v>2789.48</v>
      </c>
      <c r="D45" s="43">
        <v>-890.38</v>
      </c>
      <c r="E45" s="43">
        <v>3505.9</v>
      </c>
      <c r="F45" s="20">
        <f>SUM(F38:F44)</f>
        <v>8063.460000000002</v>
      </c>
      <c r="G45" s="41">
        <f>SUM(G38:G44)</f>
        <v>100.00000000000001</v>
      </c>
      <c r="H45" s="30">
        <v>230393.759</v>
      </c>
      <c r="I45" s="20">
        <f>SUM(I38:I44)</f>
        <v>100.00000000000001</v>
      </c>
    </row>
    <row r="46" spans="4:5" ht="10.5" customHeight="1">
      <c r="D46" s="44"/>
      <c r="E46" s="44"/>
    </row>
    <row r="47" spans="1:5" ht="12" customHeight="1">
      <c r="A47" s="3" t="s">
        <v>25</v>
      </c>
      <c r="D47" s="44"/>
      <c r="E47" s="44"/>
    </row>
    <row r="48" spans="1:9" ht="12" customHeight="1">
      <c r="A48" s="4"/>
      <c r="B48" s="5" t="s">
        <v>1</v>
      </c>
      <c r="C48" s="5" t="s">
        <v>2</v>
      </c>
      <c r="D48" s="5" t="s">
        <v>3</v>
      </c>
      <c r="E48" s="5" t="s">
        <v>22</v>
      </c>
      <c r="F48" s="6" t="s">
        <v>4</v>
      </c>
      <c r="G48" s="7" t="s">
        <v>5</v>
      </c>
      <c r="H48" s="6" t="s">
        <v>6</v>
      </c>
      <c r="I48" s="5" t="s">
        <v>6</v>
      </c>
    </row>
    <row r="49" spans="1:9" ht="12" customHeight="1">
      <c r="A49" s="8"/>
      <c r="B49" s="9"/>
      <c r="C49" s="9"/>
      <c r="D49" s="9"/>
      <c r="E49" s="10"/>
      <c r="F49" s="10" t="str">
        <f>F12</f>
        <v>sparande kv. 1-4</v>
      </c>
      <c r="G49" s="11" t="s">
        <v>7</v>
      </c>
      <c r="H49" s="47">
        <f>+$H$12</f>
        <v>39447</v>
      </c>
      <c r="I49" s="9" t="s">
        <v>8</v>
      </c>
    </row>
    <row r="50" spans="1:9" ht="12" customHeight="1">
      <c r="A50" s="12" t="s">
        <v>9</v>
      </c>
      <c r="B50" s="29">
        <v>1003.24</v>
      </c>
      <c r="C50" s="29">
        <v>1969.03</v>
      </c>
      <c r="D50" s="34">
        <v>974.45</v>
      </c>
      <c r="E50" s="45">
        <v>474.85</v>
      </c>
      <c r="F50" s="33">
        <f aca="true" t="shared" si="12" ref="F50:F56">SUM(B50:E50)</f>
        <v>4421.570000000001</v>
      </c>
      <c r="G50" s="24">
        <f aca="true" t="shared" si="13" ref="G50:G56">F50/$F$57*100</f>
        <v>50.035759470035615</v>
      </c>
      <c r="H50" s="32">
        <v>23729.31</v>
      </c>
      <c r="I50" s="14">
        <f aca="true" t="shared" si="14" ref="I50:I56">H50/$H$57*100</f>
        <v>37.77422328573983</v>
      </c>
    </row>
    <row r="51" spans="1:9" ht="12" customHeight="1">
      <c r="A51" s="15" t="s">
        <v>10</v>
      </c>
      <c r="B51" s="29">
        <v>78.06</v>
      </c>
      <c r="C51" s="29">
        <v>90.43</v>
      </c>
      <c r="D51" s="34">
        <v>30.68</v>
      </c>
      <c r="E51" s="45">
        <v>93.83</v>
      </c>
      <c r="F51" s="33">
        <f t="shared" si="12"/>
        <v>293</v>
      </c>
      <c r="G51" s="25">
        <f t="shared" si="13"/>
        <v>3.315672379883261</v>
      </c>
      <c r="H51" s="32">
        <v>1428.98</v>
      </c>
      <c r="I51" s="14">
        <f t="shared" si="14"/>
        <v>2.2747652414190087</v>
      </c>
    </row>
    <row r="52" spans="1:9" ht="12" customHeight="1">
      <c r="A52" s="15" t="s">
        <v>11</v>
      </c>
      <c r="B52" s="29">
        <v>85.37</v>
      </c>
      <c r="C52" s="29">
        <v>1472.27</v>
      </c>
      <c r="D52" s="34">
        <v>143.11</v>
      </c>
      <c r="E52" s="45">
        <v>2481.29</v>
      </c>
      <c r="F52" s="33">
        <f t="shared" si="12"/>
        <v>4182.04</v>
      </c>
      <c r="G52" s="25">
        <f t="shared" si="13"/>
        <v>47.32516900876107</v>
      </c>
      <c r="H52" s="32">
        <v>25215.28</v>
      </c>
      <c r="I52" s="14">
        <f t="shared" si="14"/>
        <v>40.1397097906534</v>
      </c>
    </row>
    <row r="53" spans="1:9" ht="12" customHeight="1">
      <c r="A53" s="15" t="s">
        <v>12</v>
      </c>
      <c r="B53" s="34">
        <v>6</v>
      </c>
      <c r="C53" s="29">
        <v>6</v>
      </c>
      <c r="D53" s="34">
        <v>0</v>
      </c>
      <c r="E53" s="45">
        <v>8</v>
      </c>
      <c r="F53" s="33">
        <f t="shared" si="12"/>
        <v>20</v>
      </c>
      <c r="G53" s="25">
        <f t="shared" si="13"/>
        <v>0.22632575971899394</v>
      </c>
      <c r="H53" s="32">
        <v>69</v>
      </c>
      <c r="I53" s="14">
        <f t="shared" si="14"/>
        <v>0.10983974699289814</v>
      </c>
    </row>
    <row r="54" spans="1:9" ht="12" customHeight="1">
      <c r="A54" s="15" t="s">
        <v>13</v>
      </c>
      <c r="B54" s="29">
        <v>-14.86</v>
      </c>
      <c r="C54" s="29">
        <v>116.94</v>
      </c>
      <c r="D54" s="34">
        <v>-4.99</v>
      </c>
      <c r="E54" s="45">
        <v>-108.28</v>
      </c>
      <c r="F54" s="33">
        <f t="shared" si="12"/>
        <v>-11.189999999999998</v>
      </c>
      <c r="G54" s="25">
        <f t="shared" si="13"/>
        <v>-0.1266292625627771</v>
      </c>
      <c r="H54" s="32">
        <v>1258.38</v>
      </c>
      <c r="I54" s="14">
        <f t="shared" si="14"/>
        <v>2.003190446680046</v>
      </c>
    </row>
    <row r="55" spans="1:9" ht="12" customHeight="1">
      <c r="A55" s="15" t="s">
        <v>14</v>
      </c>
      <c r="B55" s="29">
        <v>303.97</v>
      </c>
      <c r="C55" s="29">
        <v>314.88</v>
      </c>
      <c r="D55" s="34">
        <v>-71.16</v>
      </c>
      <c r="E55" s="45">
        <v>-260.77</v>
      </c>
      <c r="F55" s="33">
        <f t="shared" si="12"/>
        <v>286.9200000000001</v>
      </c>
      <c r="G55" s="25">
        <f t="shared" si="13"/>
        <v>3.246869348928688</v>
      </c>
      <c r="H55" s="32">
        <v>10552.18</v>
      </c>
      <c r="I55" s="14">
        <f t="shared" si="14"/>
        <v>16.797808426427828</v>
      </c>
    </row>
    <row r="56" spans="1:9" ht="12" customHeight="1">
      <c r="A56" s="16" t="s">
        <v>15</v>
      </c>
      <c r="B56" s="35">
        <v>-6.43</v>
      </c>
      <c r="C56" s="35">
        <v>-226.72</v>
      </c>
      <c r="D56" s="42">
        <v>-17.11</v>
      </c>
      <c r="E56" s="46">
        <v>-105.26</v>
      </c>
      <c r="F56" s="36">
        <f t="shared" si="12"/>
        <v>-355.52</v>
      </c>
      <c r="G56" s="26">
        <f t="shared" si="13"/>
        <v>-4.0231667047648365</v>
      </c>
      <c r="H56" s="31">
        <v>565.66</v>
      </c>
      <c r="I56" s="17">
        <f t="shared" si="14"/>
        <v>0.9004630620869964</v>
      </c>
    </row>
    <row r="57" spans="1:9" ht="12" customHeight="1">
      <c r="A57" s="18" t="s">
        <v>16</v>
      </c>
      <c r="B57" s="20">
        <v>1455.35</v>
      </c>
      <c r="C57" s="20">
        <v>3742.83</v>
      </c>
      <c r="D57" s="43">
        <v>1054.98</v>
      </c>
      <c r="E57" s="43">
        <v>2583.66</v>
      </c>
      <c r="F57" s="20">
        <f>SUM(F50:F56)</f>
        <v>8836.82</v>
      </c>
      <c r="G57" s="27">
        <f>SUM(G50:G56)</f>
        <v>100.00000000000001</v>
      </c>
      <c r="H57" s="30">
        <v>62818.79</v>
      </c>
      <c r="I57" s="20">
        <f>SUM(I50:I56)</f>
        <v>100.00000000000003</v>
      </c>
    </row>
    <row r="58" spans="4:5" ht="10.5" customHeight="1">
      <c r="D58" s="44"/>
      <c r="E58" s="44"/>
    </row>
    <row r="59" spans="1:5" ht="12" customHeight="1">
      <c r="A59" s="3" t="s">
        <v>19</v>
      </c>
      <c r="D59" s="44"/>
      <c r="E59" s="44"/>
    </row>
    <row r="60" spans="1:9" ht="12" customHeight="1">
      <c r="A60" s="4"/>
      <c r="B60" s="5" t="s">
        <v>1</v>
      </c>
      <c r="C60" s="5" t="s">
        <v>2</v>
      </c>
      <c r="D60" s="5" t="s">
        <v>3</v>
      </c>
      <c r="E60" s="5" t="s">
        <v>22</v>
      </c>
      <c r="F60" s="6" t="s">
        <v>4</v>
      </c>
      <c r="G60" s="7" t="s">
        <v>5</v>
      </c>
      <c r="H60" s="6" t="s">
        <v>6</v>
      </c>
      <c r="I60" s="5" t="s">
        <v>6</v>
      </c>
    </row>
    <row r="61" spans="1:9" ht="12" customHeight="1">
      <c r="A61" s="8"/>
      <c r="B61" s="9"/>
      <c r="C61" s="9"/>
      <c r="D61" s="9"/>
      <c r="E61" s="10"/>
      <c r="F61" s="10" t="str">
        <f>F12</f>
        <v>sparande kv. 1-4</v>
      </c>
      <c r="G61" s="11" t="s">
        <v>7</v>
      </c>
      <c r="H61" s="47">
        <f>+$H$12</f>
        <v>39447</v>
      </c>
      <c r="I61" s="9" t="s">
        <v>8</v>
      </c>
    </row>
    <row r="62" spans="1:9" ht="12" customHeight="1">
      <c r="A62" s="12" t="s">
        <v>9</v>
      </c>
      <c r="B62" s="29">
        <v>-2136.3</v>
      </c>
      <c r="C62" s="29">
        <v>-1857.72</v>
      </c>
      <c r="D62" s="34">
        <v>-1596.5</v>
      </c>
      <c r="E62" s="45">
        <v>-873.42</v>
      </c>
      <c r="F62" s="33">
        <f aca="true" t="shared" si="15" ref="F62:F68">SUM(B62:E62)</f>
        <v>-6463.9400000000005</v>
      </c>
      <c r="G62" s="24">
        <f aca="true" t="shared" si="16" ref="G62:G68">F62/$F$69*100</f>
        <v>184.65392778890288</v>
      </c>
      <c r="H62" s="32">
        <v>43425.57</v>
      </c>
      <c r="I62" s="14">
        <f aca="true" t="shared" si="17" ref="I62:I68">H62/$H$69*100</f>
        <v>35.78109563811551</v>
      </c>
    </row>
    <row r="63" spans="1:9" ht="12" customHeight="1">
      <c r="A63" s="15" t="s">
        <v>10</v>
      </c>
      <c r="B63" s="29">
        <v>-29.27</v>
      </c>
      <c r="C63" s="29">
        <v>-68.59</v>
      </c>
      <c r="D63" s="34">
        <v>16.93</v>
      </c>
      <c r="E63" s="45">
        <v>75.05</v>
      </c>
      <c r="F63" s="33">
        <f t="shared" si="15"/>
        <v>-5.88000000000001</v>
      </c>
      <c r="G63" s="25">
        <f t="shared" si="16"/>
        <v>0.1679726444550461</v>
      </c>
      <c r="H63" s="32">
        <v>2481.59</v>
      </c>
      <c r="I63" s="14">
        <f t="shared" si="17"/>
        <v>2.0447402100787873</v>
      </c>
    </row>
    <row r="64" spans="1:9" ht="12" customHeight="1">
      <c r="A64" s="15" t="s">
        <v>11</v>
      </c>
      <c r="B64" s="29">
        <v>77.32999999999993</v>
      </c>
      <c r="C64" s="29">
        <v>-753.41</v>
      </c>
      <c r="D64" s="34">
        <v>1185.59</v>
      </c>
      <c r="E64" s="45">
        <v>724.41</v>
      </c>
      <c r="F64" s="33">
        <f t="shared" si="15"/>
        <v>1233.9199999999998</v>
      </c>
      <c r="G64" s="25">
        <f t="shared" si="16"/>
        <v>-35.249116572443896</v>
      </c>
      <c r="H64" s="32">
        <v>25653.64</v>
      </c>
      <c r="I64" s="14">
        <f t="shared" si="17"/>
        <v>21.13766949531775</v>
      </c>
    </row>
    <row r="65" spans="1:9" ht="12" customHeight="1">
      <c r="A65" s="15" t="s">
        <v>12</v>
      </c>
      <c r="B65" s="34">
        <v>131.55</v>
      </c>
      <c r="C65" s="29">
        <v>-197.25</v>
      </c>
      <c r="D65" s="34">
        <v>189.65</v>
      </c>
      <c r="E65" s="45">
        <v>687.33</v>
      </c>
      <c r="F65" s="33">
        <f t="shared" si="15"/>
        <v>811.2800000000001</v>
      </c>
      <c r="G65" s="25">
        <f t="shared" si="16"/>
        <v>-23.175654250593468</v>
      </c>
      <c r="H65" s="32">
        <v>5241.462</v>
      </c>
      <c r="I65" s="14">
        <f t="shared" si="17"/>
        <v>4.318774701300368</v>
      </c>
    </row>
    <row r="66" spans="1:9" ht="12" customHeight="1">
      <c r="A66" s="15" t="s">
        <v>13</v>
      </c>
      <c r="B66" s="29">
        <v>-53.82000000000005</v>
      </c>
      <c r="C66" s="29">
        <v>-743.21</v>
      </c>
      <c r="D66" s="34">
        <v>150.08</v>
      </c>
      <c r="E66" s="45">
        <v>-279.5</v>
      </c>
      <c r="F66" s="33">
        <f t="shared" si="15"/>
        <v>-926.45</v>
      </c>
      <c r="G66" s="25">
        <f t="shared" si="16"/>
        <v>26.46568987336347</v>
      </c>
      <c r="H66" s="32">
        <v>11423.99</v>
      </c>
      <c r="I66" s="14">
        <f t="shared" si="17"/>
        <v>9.412953675884397</v>
      </c>
    </row>
    <row r="67" spans="1:9" ht="12" customHeight="1">
      <c r="A67" s="15" t="s">
        <v>14</v>
      </c>
      <c r="B67" s="29">
        <v>375.1</v>
      </c>
      <c r="C67" s="29">
        <v>550.32</v>
      </c>
      <c r="D67" s="34">
        <v>279.85</v>
      </c>
      <c r="E67" s="45">
        <v>481.2699999999991</v>
      </c>
      <c r="F67" s="33">
        <f t="shared" si="15"/>
        <v>1686.539999999999</v>
      </c>
      <c r="G67" s="25">
        <f t="shared" si="16"/>
        <v>-48.1790108468049</v>
      </c>
      <c r="H67" s="32">
        <v>26776.79</v>
      </c>
      <c r="I67" s="14">
        <f t="shared" si="17"/>
        <v>22.063104384622587</v>
      </c>
    </row>
    <row r="68" spans="1:9" ht="12" customHeight="1">
      <c r="A68" s="16" t="s">
        <v>15</v>
      </c>
      <c r="B68" s="35">
        <v>-129.57</v>
      </c>
      <c r="C68" s="35">
        <v>-160.06</v>
      </c>
      <c r="D68" s="42">
        <v>293.21</v>
      </c>
      <c r="E68" s="46">
        <v>160.38</v>
      </c>
      <c r="F68" s="36">
        <f t="shared" si="15"/>
        <v>163.95999999999998</v>
      </c>
      <c r="G68" s="26">
        <f t="shared" si="16"/>
        <v>-4.683808636879134</v>
      </c>
      <c r="H68" s="31">
        <v>6361.52</v>
      </c>
      <c r="I68" s="17">
        <f t="shared" si="17"/>
        <v>5.241661894680591</v>
      </c>
    </row>
    <row r="69" spans="1:9" ht="12" customHeight="1">
      <c r="A69" s="18" t="s">
        <v>16</v>
      </c>
      <c r="B69" s="20">
        <v>-1764.98</v>
      </c>
      <c r="C69" s="20">
        <v>-3229.92</v>
      </c>
      <c r="D69" s="43">
        <v>518.81</v>
      </c>
      <c r="E69" s="43">
        <v>975.5199999999991</v>
      </c>
      <c r="F69" s="20">
        <f>SUM(F62:F68)</f>
        <v>-3500.5700000000015</v>
      </c>
      <c r="G69" s="27">
        <f>SUM(G62:G68)</f>
        <v>99.99999999999997</v>
      </c>
      <c r="H69" s="30">
        <v>121364.56200000002</v>
      </c>
      <c r="I69" s="20">
        <f>SUM(I62:I68)</f>
        <v>99.99999999999999</v>
      </c>
    </row>
    <row r="70" spans="1:9" ht="12" customHeight="1">
      <c r="A70" s="50"/>
      <c r="D70" s="49"/>
      <c r="E70" s="49"/>
      <c r="F70" s="48"/>
      <c r="G70" s="48"/>
      <c r="H70" s="48"/>
      <c r="I70" s="48"/>
    </row>
    <row r="71" spans="1:5" ht="12" customHeight="1">
      <c r="A71" s="3" t="s">
        <v>20</v>
      </c>
      <c r="D71" s="44"/>
      <c r="E71" s="44"/>
    </row>
    <row r="72" spans="1:9" ht="12" customHeight="1">
      <c r="A72" s="4"/>
      <c r="B72" s="5" t="s">
        <v>1</v>
      </c>
      <c r="C72" s="5" t="s">
        <v>2</v>
      </c>
      <c r="D72" s="5" t="s">
        <v>3</v>
      </c>
      <c r="E72" s="5" t="s">
        <v>22</v>
      </c>
      <c r="F72" s="6" t="s">
        <v>4</v>
      </c>
      <c r="G72" s="7" t="s">
        <v>5</v>
      </c>
      <c r="H72" s="6" t="s">
        <v>6</v>
      </c>
      <c r="I72" s="5" t="s">
        <v>6</v>
      </c>
    </row>
    <row r="73" spans="1:9" ht="12" customHeight="1">
      <c r="A73" s="8"/>
      <c r="B73" s="28"/>
      <c r="C73" s="28"/>
      <c r="D73" s="9"/>
      <c r="E73" s="10"/>
      <c r="F73" s="10" t="str">
        <f>F12</f>
        <v>sparande kv. 1-4</v>
      </c>
      <c r="G73" s="11" t="s">
        <v>7</v>
      </c>
      <c r="H73" s="47">
        <v>39447</v>
      </c>
      <c r="I73" s="9" t="s">
        <v>8</v>
      </c>
    </row>
    <row r="74" spans="1:9" ht="12" customHeight="1">
      <c r="A74" s="12" t="s">
        <v>9</v>
      </c>
      <c r="B74" s="37">
        <v>-5880.04</v>
      </c>
      <c r="C74" s="37">
        <v>-1884.96</v>
      </c>
      <c r="D74" s="34">
        <v>3240.39</v>
      </c>
      <c r="E74" s="45">
        <v>-411.49</v>
      </c>
      <c r="F74" s="33">
        <f aca="true" t="shared" si="18" ref="F74:F80">SUM(B74:E74)</f>
        <v>-4936.1</v>
      </c>
      <c r="G74" s="24">
        <f aca="true" t="shared" si="19" ref="G74:G80">F74/$F$81*100</f>
        <v>-99.15909328319236</v>
      </c>
      <c r="H74" s="32">
        <v>103671.56</v>
      </c>
      <c r="I74" s="14">
        <f aca="true" t="shared" si="20" ref="I74:I80">H74/$H$81*100</f>
        <v>45.10615345271467</v>
      </c>
    </row>
    <row r="75" spans="1:9" ht="12" customHeight="1">
      <c r="A75" s="15" t="s">
        <v>10</v>
      </c>
      <c r="B75" s="38">
        <v>68.75</v>
      </c>
      <c r="C75" s="38">
        <v>2.72</v>
      </c>
      <c r="D75" s="34">
        <v>207.84</v>
      </c>
      <c r="E75" s="45">
        <v>183.45</v>
      </c>
      <c r="F75" s="33">
        <f t="shared" si="18"/>
        <v>462.76</v>
      </c>
      <c r="G75" s="25">
        <f t="shared" si="19"/>
        <v>9.296177550643238</v>
      </c>
      <c r="H75" s="32">
        <v>1798.92</v>
      </c>
      <c r="I75" s="14">
        <f t="shared" si="20"/>
        <v>0.7826868002097922</v>
      </c>
    </row>
    <row r="76" spans="1:9" ht="12" customHeight="1">
      <c r="A76" s="15" t="s">
        <v>11</v>
      </c>
      <c r="B76" s="38">
        <v>3642.65</v>
      </c>
      <c r="C76" s="38">
        <v>27.779999999999745</v>
      </c>
      <c r="D76" s="34">
        <v>5897.17</v>
      </c>
      <c r="E76" s="45">
        <v>4626.73</v>
      </c>
      <c r="F76" s="33">
        <f t="shared" si="18"/>
        <v>14194.33</v>
      </c>
      <c r="G76" s="25">
        <f t="shared" si="19"/>
        <v>285.1435126035566</v>
      </c>
      <c r="H76" s="32">
        <v>41993.5</v>
      </c>
      <c r="I76" s="14">
        <f t="shared" si="20"/>
        <v>18.270828132774056</v>
      </c>
    </row>
    <row r="77" spans="1:9" ht="12" customHeight="1">
      <c r="A77" s="15" t="s">
        <v>12</v>
      </c>
      <c r="B77" s="39">
        <v>2524.08</v>
      </c>
      <c r="C77" s="38">
        <v>15.1</v>
      </c>
      <c r="D77" s="34">
        <v>1679.86</v>
      </c>
      <c r="E77" s="45">
        <v>798.68</v>
      </c>
      <c r="F77" s="33">
        <f t="shared" si="18"/>
        <v>5017.72</v>
      </c>
      <c r="G77" s="25">
        <f t="shared" si="19"/>
        <v>100.79872076111505</v>
      </c>
      <c r="H77" s="32">
        <v>7571.442</v>
      </c>
      <c r="I77" s="14">
        <f t="shared" si="20"/>
        <v>3.2942363818035427</v>
      </c>
    </row>
    <row r="78" spans="1:9" ht="12" customHeight="1">
      <c r="A78" s="15" t="s">
        <v>13</v>
      </c>
      <c r="B78" s="38">
        <v>213.26</v>
      </c>
      <c r="C78" s="38">
        <v>44.819999999999936</v>
      </c>
      <c r="D78" s="34">
        <v>529.54</v>
      </c>
      <c r="E78" s="45">
        <v>-426.74</v>
      </c>
      <c r="F78" s="33">
        <f t="shared" si="18"/>
        <v>360.8799999999999</v>
      </c>
      <c r="G78" s="25">
        <f t="shared" si="19"/>
        <v>7.249556043037711</v>
      </c>
      <c r="H78" s="32">
        <v>14438.75</v>
      </c>
      <c r="I78" s="14">
        <f t="shared" si="20"/>
        <v>6.282113177089106</v>
      </c>
    </row>
    <row r="79" spans="1:9" ht="12" customHeight="1">
      <c r="A79" s="15" t="s">
        <v>14</v>
      </c>
      <c r="B79" s="29">
        <v>-5741.18</v>
      </c>
      <c r="C79" s="29">
        <v>-48.8700000000008</v>
      </c>
      <c r="D79" s="34">
        <v>-1238.23</v>
      </c>
      <c r="E79" s="45">
        <v>-2588.81</v>
      </c>
      <c r="F79" s="33">
        <f t="shared" si="18"/>
        <v>-9617.09</v>
      </c>
      <c r="G79" s="25">
        <f t="shared" si="19"/>
        <v>-193.19339649173563</v>
      </c>
      <c r="H79" s="32">
        <v>51310.96</v>
      </c>
      <c r="I79" s="14">
        <f t="shared" si="20"/>
        <v>22.32473433954408</v>
      </c>
    </row>
    <row r="80" spans="1:9" ht="12" customHeight="1">
      <c r="A80" s="16" t="s">
        <v>15</v>
      </c>
      <c r="B80" s="35">
        <v>-1598.31</v>
      </c>
      <c r="C80" s="35">
        <v>-99.81000000000017</v>
      </c>
      <c r="D80" s="42">
        <v>-106.16</v>
      </c>
      <c r="E80" s="46">
        <v>1299.74</v>
      </c>
      <c r="F80" s="36">
        <f t="shared" si="18"/>
        <v>-504.5400000000002</v>
      </c>
      <c r="G80" s="26">
        <f t="shared" si="19"/>
        <v>-10.135477183424543</v>
      </c>
      <c r="H80" s="31">
        <v>9053.93</v>
      </c>
      <c r="I80" s="17">
        <f t="shared" si="20"/>
        <v>3.939247715864765</v>
      </c>
    </row>
    <row r="81" spans="1:9" ht="12" customHeight="1">
      <c r="A81" s="18" t="s">
        <v>16</v>
      </c>
      <c r="B81" s="20">
        <v>-6770.79</v>
      </c>
      <c r="C81" s="20">
        <v>-1943.22</v>
      </c>
      <c r="D81" s="43">
        <v>10210.41</v>
      </c>
      <c r="E81" s="43">
        <v>3481.56</v>
      </c>
      <c r="F81" s="20">
        <f>SUM(F74:F80)</f>
        <v>4977.959999999998</v>
      </c>
      <c r="G81" s="27">
        <f>SUM(G74:G80)</f>
        <v>100.00000000000009</v>
      </c>
      <c r="H81" s="30">
        <v>229839.06199999998</v>
      </c>
      <c r="I81" s="20">
        <f>SUM(I74:I80)</f>
        <v>100.00000000000001</v>
      </c>
    </row>
    <row r="82" spans="4:5" ht="12" customHeight="1">
      <c r="D82" s="44"/>
      <c r="E82" s="44"/>
    </row>
    <row r="83" spans="1:5" ht="12" customHeight="1">
      <c r="A83" s="3" t="s">
        <v>21</v>
      </c>
      <c r="D83" s="44"/>
      <c r="E83" s="44"/>
    </row>
    <row r="84" spans="1:9" ht="12" customHeight="1">
      <c r="A84" s="4"/>
      <c r="B84" s="5" t="s">
        <v>1</v>
      </c>
      <c r="C84" s="5" t="s">
        <v>2</v>
      </c>
      <c r="D84" s="5" t="s">
        <v>3</v>
      </c>
      <c r="E84" s="5" t="s">
        <v>22</v>
      </c>
      <c r="F84" s="6" t="s">
        <v>4</v>
      </c>
      <c r="G84" s="7" t="s">
        <v>5</v>
      </c>
      <c r="H84" s="6" t="s">
        <v>6</v>
      </c>
      <c r="I84" s="5" t="s">
        <v>6</v>
      </c>
    </row>
    <row r="85" spans="1:9" ht="12" customHeight="1">
      <c r="A85" s="8"/>
      <c r="B85" s="28"/>
      <c r="C85" s="28"/>
      <c r="D85" s="9"/>
      <c r="E85" s="10"/>
      <c r="F85" s="10" t="str">
        <f>F12</f>
        <v>sparande kv. 1-4</v>
      </c>
      <c r="G85" s="11" t="s">
        <v>7</v>
      </c>
      <c r="H85" s="47">
        <f>+$H$12</f>
        <v>39447</v>
      </c>
      <c r="I85" s="9" t="s">
        <v>8</v>
      </c>
    </row>
    <row r="86" spans="1:9" ht="12" customHeight="1">
      <c r="A86" s="12" t="s">
        <v>9</v>
      </c>
      <c r="B86" s="37">
        <v>757.61</v>
      </c>
      <c r="C86" s="37">
        <v>819.67</v>
      </c>
      <c r="D86" s="34">
        <v>730.7</v>
      </c>
      <c r="E86" s="29">
        <v>963.3</v>
      </c>
      <c r="F86" s="33">
        <f aca="true" t="shared" si="21" ref="F86:F92">SUM(B86:E86)</f>
        <v>3271.2799999999997</v>
      </c>
      <c r="G86" s="33">
        <f>F86/$F$93*100</f>
        <v>39.19263610517727</v>
      </c>
      <c r="H86" s="32">
        <v>10320.84</v>
      </c>
      <c r="I86" s="14">
        <f aca="true" t="shared" si="22" ref="I86:I92">H86/$H$93*100</f>
        <v>21.22544773412108</v>
      </c>
    </row>
    <row r="87" spans="1:9" ht="12" customHeight="1">
      <c r="A87" s="15" t="s">
        <v>10</v>
      </c>
      <c r="B87" s="38">
        <v>11.5</v>
      </c>
      <c r="C87" s="38">
        <v>16.74</v>
      </c>
      <c r="D87" s="34">
        <v>-239.05</v>
      </c>
      <c r="E87" s="29">
        <v>121.84</v>
      </c>
      <c r="F87" s="33">
        <f t="shared" si="21"/>
        <v>-88.97</v>
      </c>
      <c r="G87" s="33">
        <f aca="true" t="shared" si="23" ref="G87:G92">F87/$F$93*100</f>
        <v>-1.0659340790998086</v>
      </c>
      <c r="H87" s="32">
        <v>185.83</v>
      </c>
      <c r="I87" s="14">
        <f t="shared" si="22"/>
        <v>0.38217092333877095</v>
      </c>
    </row>
    <row r="88" spans="1:9" ht="12" customHeight="1">
      <c r="A88" s="15" t="s">
        <v>11</v>
      </c>
      <c r="B88" s="38">
        <v>1737.31</v>
      </c>
      <c r="C88" s="38">
        <v>1678.53</v>
      </c>
      <c r="D88" s="34">
        <v>-2.2900000000000773</v>
      </c>
      <c r="E88" s="29">
        <v>1187.64</v>
      </c>
      <c r="F88" s="33">
        <f t="shared" si="21"/>
        <v>4601.1900000000005</v>
      </c>
      <c r="G88" s="33">
        <f t="shared" si="23"/>
        <v>55.126056259562205</v>
      </c>
      <c r="H88" s="32">
        <v>15149.89</v>
      </c>
      <c r="I88" s="14">
        <f t="shared" si="22"/>
        <v>31.15668863897547</v>
      </c>
    </row>
    <row r="89" spans="1:9" ht="12" customHeight="1">
      <c r="A89" s="15" t="s">
        <v>12</v>
      </c>
      <c r="B89" s="39">
        <v>0</v>
      </c>
      <c r="C89" s="38">
        <v>0</v>
      </c>
      <c r="D89" s="34">
        <v>0</v>
      </c>
      <c r="E89" s="29">
        <v>0</v>
      </c>
      <c r="F89" s="33">
        <f t="shared" si="21"/>
        <v>0</v>
      </c>
      <c r="G89" s="33">
        <f t="shared" si="23"/>
        <v>0</v>
      </c>
      <c r="H89" s="32">
        <v>0</v>
      </c>
      <c r="I89" s="14">
        <f t="shared" si="22"/>
        <v>0</v>
      </c>
    </row>
    <row r="90" spans="1:9" ht="12" customHeight="1">
      <c r="A90" s="15" t="s">
        <v>13</v>
      </c>
      <c r="B90" s="38">
        <v>47.86</v>
      </c>
      <c r="C90" s="38">
        <v>225.8</v>
      </c>
      <c r="D90" s="34">
        <v>-895.38</v>
      </c>
      <c r="E90" s="29">
        <v>-270.24</v>
      </c>
      <c r="F90" s="33">
        <f t="shared" si="21"/>
        <v>-891.96</v>
      </c>
      <c r="G90" s="33">
        <f t="shared" si="23"/>
        <v>-10.686417457501015</v>
      </c>
      <c r="H90" s="32">
        <v>2143.29</v>
      </c>
      <c r="I90" s="14">
        <f t="shared" si="22"/>
        <v>4.407808848317033</v>
      </c>
    </row>
    <row r="91" spans="1:9" ht="12" customHeight="1">
      <c r="A91" s="15" t="s">
        <v>14</v>
      </c>
      <c r="B91" s="29">
        <v>1996.55</v>
      </c>
      <c r="C91" s="29">
        <v>3084.86</v>
      </c>
      <c r="D91" s="34">
        <v>251.5</v>
      </c>
      <c r="E91" s="29">
        <v>-3103.57</v>
      </c>
      <c r="F91" s="33">
        <f t="shared" si="21"/>
        <v>2229.3399999999997</v>
      </c>
      <c r="G91" s="33">
        <f t="shared" si="23"/>
        <v>26.709334381256234</v>
      </c>
      <c r="H91" s="32">
        <v>19052.11</v>
      </c>
      <c r="I91" s="14">
        <f t="shared" si="22"/>
        <v>39.18184615106189</v>
      </c>
    </row>
    <row r="92" spans="1:9" ht="12" customHeight="1">
      <c r="A92" s="16" t="s">
        <v>15</v>
      </c>
      <c r="B92" s="35">
        <v>-341.06</v>
      </c>
      <c r="C92" s="35">
        <v>-74.05</v>
      </c>
      <c r="D92" s="42">
        <v>58.17000000000007</v>
      </c>
      <c r="E92" s="35">
        <v>-417.27</v>
      </c>
      <c r="F92" s="36">
        <f t="shared" si="21"/>
        <v>-774.2099999999999</v>
      </c>
      <c r="G92" s="36">
        <f t="shared" si="23"/>
        <v>-9.275675209394883</v>
      </c>
      <c r="H92" s="31">
        <v>1772.88</v>
      </c>
      <c r="I92" s="17">
        <f t="shared" si="22"/>
        <v>3.6460377041857623</v>
      </c>
    </row>
    <row r="93" spans="1:9" ht="12" customHeight="1">
      <c r="A93" s="18" t="s">
        <v>16</v>
      </c>
      <c r="B93" s="20">
        <v>4209.77</v>
      </c>
      <c r="C93" s="20">
        <v>5751.55</v>
      </c>
      <c r="D93" s="43">
        <v>-96.34999999999951</v>
      </c>
      <c r="E93" s="20">
        <v>-1518.3</v>
      </c>
      <c r="F93" s="20">
        <f>SUM(F86:F92)</f>
        <v>8346.67</v>
      </c>
      <c r="G93" s="27">
        <f>SUM(G86:G92)</f>
        <v>100</v>
      </c>
      <c r="H93" s="30">
        <v>48624.84</v>
      </c>
      <c r="I93" s="20">
        <f>SUM(I86:I92)</f>
        <v>100</v>
      </c>
    </row>
    <row r="94" ht="12" customHeight="1"/>
    <row r="95" ht="12" customHeight="1">
      <c r="A95" s="1" t="s">
        <v>24</v>
      </c>
    </row>
    <row r="96" ht="12" customHeight="1">
      <c r="A96" s="1" t="s">
        <v>27</v>
      </c>
    </row>
    <row r="97" ht="12" customHeight="1">
      <c r="A97" s="1" t="s">
        <v>28</v>
      </c>
    </row>
    <row r="98" ht="12" customHeight="1">
      <c r="A98" s="1" t="s">
        <v>29</v>
      </c>
    </row>
    <row r="99" ht="12" customHeight="1"/>
  </sheetData>
  <printOptions/>
  <pageMargins left="0.75" right="0.75" top="0.39" bottom="0.53" header="0.3" footer="0.28"/>
  <pageSetup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Fondbolagens Förening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Mette Strand</dc:creator>
  <cp:keywords/>
  <dc:description/>
  <cp:lastModifiedBy>Fredrik Pettersson</cp:lastModifiedBy>
  <cp:lastPrinted>2007-11-09T08:17:01Z</cp:lastPrinted>
  <dcterms:created xsi:type="dcterms:W3CDTF">2001-01-11T13:23:45Z</dcterms:created>
  <dcterms:modified xsi:type="dcterms:W3CDTF">2008-02-06T12:39:34Z</dcterms:modified>
  <cp:category/>
  <cp:version/>
  <cp:contentType/>
  <cp:contentStatus/>
</cp:coreProperties>
</file>