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05" windowWidth="14220" windowHeight="8520"/>
  </bookViews>
  <sheets>
    <sheet name="2014" sheetId="2" r:id="rId1"/>
  </sheets>
  <definedNames>
    <definedName name="_xlnm.Print_Area" localSheetId="0">'2014'!$A$1:$I$106</definedName>
    <definedName name="_xlnm.Print_Titles" localSheetId="0">'2014'!$1:$8</definedName>
  </definedNames>
  <calcPr calcId="145621"/>
</workbook>
</file>

<file path=xl/calcChain.xml><?xml version="1.0" encoding="utf-8"?>
<calcChain xmlns="http://schemas.openxmlformats.org/spreadsheetml/2006/main">
  <c r="F106" i="2" l="1"/>
  <c r="F92" i="2"/>
  <c r="F78" i="2"/>
  <c r="F64" i="2"/>
  <c r="F50" i="2"/>
  <c r="F36" i="2"/>
  <c r="G87" i="2" l="1"/>
  <c r="G91" i="2"/>
  <c r="G73" i="2"/>
  <c r="G57" i="2"/>
  <c r="G61" i="2"/>
  <c r="G47" i="2"/>
  <c r="G31" i="2"/>
  <c r="G35" i="2"/>
  <c r="G27" i="2"/>
  <c r="F105" i="2"/>
  <c r="G105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F98" i="2"/>
  <c r="G98" i="2" s="1"/>
  <c r="F97" i="2"/>
  <c r="G97" i="2" s="1"/>
  <c r="F91" i="2"/>
  <c r="F90" i="2"/>
  <c r="G90" i="2" s="1"/>
  <c r="F89" i="2"/>
  <c r="G89" i="2" s="1"/>
  <c r="F88" i="2"/>
  <c r="G88" i="2" s="1"/>
  <c r="F87" i="2"/>
  <c r="F86" i="2"/>
  <c r="G86" i="2" s="1"/>
  <c r="F85" i="2"/>
  <c r="G85" i="2" s="1"/>
  <c r="F84" i="2"/>
  <c r="G84" i="2" s="1"/>
  <c r="F83" i="2"/>
  <c r="G83" i="2" s="1"/>
  <c r="F77" i="2"/>
  <c r="G77" i="2" s="1"/>
  <c r="F76" i="2"/>
  <c r="G76" i="2" s="1"/>
  <c r="F75" i="2"/>
  <c r="G75" i="2" s="1"/>
  <c r="F74" i="2"/>
  <c r="G74" i="2" s="1"/>
  <c r="F73" i="2"/>
  <c r="F72" i="2"/>
  <c r="G72" i="2" s="1"/>
  <c r="F71" i="2"/>
  <c r="G71" i="2" s="1"/>
  <c r="F70" i="2"/>
  <c r="G70" i="2" s="1"/>
  <c r="F69" i="2"/>
  <c r="G69" i="2" s="1"/>
  <c r="F63" i="2"/>
  <c r="G63" i="2" s="1"/>
  <c r="F62" i="2"/>
  <c r="G62" i="2" s="1"/>
  <c r="F61" i="2"/>
  <c r="F60" i="2"/>
  <c r="G60" i="2" s="1"/>
  <c r="F59" i="2"/>
  <c r="G59" i="2" s="1"/>
  <c r="F58" i="2"/>
  <c r="G58" i="2" s="1"/>
  <c r="F57" i="2"/>
  <c r="F56" i="2"/>
  <c r="G56" i="2" s="1"/>
  <c r="F55" i="2"/>
  <c r="G55" i="2" s="1"/>
  <c r="F49" i="2"/>
  <c r="G49" i="2" s="1"/>
  <c r="F48" i="2"/>
  <c r="G48" i="2" s="1"/>
  <c r="F47" i="2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35" i="2"/>
  <c r="F34" i="2"/>
  <c r="G34" i="2" s="1"/>
  <c r="F33" i="2"/>
  <c r="G33" i="2" s="1"/>
  <c r="F32" i="2"/>
  <c r="G32" i="2" s="1"/>
  <c r="F31" i="2"/>
  <c r="F30" i="2"/>
  <c r="G30" i="2" s="1"/>
  <c r="F29" i="2"/>
  <c r="G29" i="2" s="1"/>
  <c r="F28" i="2"/>
  <c r="G28" i="2" s="1"/>
  <c r="F27" i="2"/>
  <c r="G92" i="2" l="1"/>
  <c r="G106" i="2"/>
  <c r="G78" i="2"/>
  <c r="G64" i="2"/>
  <c r="G50" i="2"/>
  <c r="G36" i="2"/>
  <c r="H26" i="2"/>
  <c r="I98" i="2"/>
  <c r="I99" i="2"/>
  <c r="I100" i="2"/>
  <c r="I101" i="2"/>
  <c r="I102" i="2"/>
  <c r="I103" i="2"/>
  <c r="I104" i="2"/>
  <c r="I105" i="2"/>
  <c r="I97" i="2"/>
  <c r="I84" i="2"/>
  <c r="I85" i="2"/>
  <c r="I86" i="2"/>
  <c r="I87" i="2"/>
  <c r="I88" i="2"/>
  <c r="I89" i="2"/>
  <c r="I90" i="2"/>
  <c r="I91" i="2"/>
  <c r="I83" i="2"/>
  <c r="I70" i="2"/>
  <c r="I71" i="2"/>
  <c r="I72" i="2"/>
  <c r="I73" i="2"/>
  <c r="I74" i="2"/>
  <c r="I75" i="2"/>
  <c r="I76" i="2"/>
  <c r="I77" i="2"/>
  <c r="I69" i="2"/>
  <c r="I56" i="2"/>
  <c r="I57" i="2"/>
  <c r="I58" i="2"/>
  <c r="I59" i="2"/>
  <c r="I60" i="2"/>
  <c r="I61" i="2"/>
  <c r="I62" i="2"/>
  <c r="I63" i="2"/>
  <c r="I55" i="2"/>
  <c r="I42" i="2"/>
  <c r="I43" i="2"/>
  <c r="I44" i="2"/>
  <c r="I45" i="2"/>
  <c r="I46" i="2"/>
  <c r="I47" i="2"/>
  <c r="I48" i="2"/>
  <c r="I49" i="2"/>
  <c r="I41" i="2"/>
  <c r="I28" i="2"/>
  <c r="I29" i="2"/>
  <c r="I30" i="2"/>
  <c r="I31" i="2"/>
  <c r="I32" i="2"/>
  <c r="I33" i="2"/>
  <c r="I34" i="2"/>
  <c r="I35" i="2"/>
  <c r="I27" i="2"/>
  <c r="H20" i="2"/>
  <c r="H19" i="2"/>
  <c r="H18" i="2"/>
  <c r="H17" i="2"/>
  <c r="H16" i="2"/>
  <c r="H15" i="2"/>
  <c r="H14" i="2"/>
  <c r="H13" i="2"/>
  <c r="H12" i="2"/>
  <c r="A13" i="2"/>
  <c r="A14" i="2"/>
  <c r="A15" i="2"/>
  <c r="A16" i="2"/>
  <c r="A17" i="2"/>
  <c r="A18" i="2"/>
  <c r="A19" i="2"/>
  <c r="A20" i="2"/>
  <c r="A12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B13" i="2"/>
  <c r="B14" i="2"/>
  <c r="B15" i="2"/>
  <c r="B16" i="2"/>
  <c r="B17" i="2"/>
  <c r="B18" i="2"/>
  <c r="B19" i="2"/>
  <c r="B20" i="2"/>
  <c r="B12" i="2"/>
  <c r="I78" i="2" l="1"/>
  <c r="I36" i="2"/>
  <c r="I92" i="2"/>
  <c r="I50" i="2"/>
  <c r="I106" i="2"/>
  <c r="F17" i="2"/>
  <c r="I64" i="2"/>
  <c r="F16" i="2"/>
  <c r="B21" i="2"/>
  <c r="E21" i="2"/>
  <c r="D21" i="2"/>
  <c r="F18" i="2"/>
  <c r="C21" i="2"/>
  <c r="H21" i="2"/>
  <c r="I17" i="2" s="1"/>
  <c r="I20" i="2"/>
  <c r="F19" i="2"/>
  <c r="F15" i="2"/>
  <c r="F13" i="2"/>
  <c r="F20" i="2"/>
  <c r="F14" i="2"/>
  <c r="F12" i="2"/>
  <c r="I15" i="2" l="1"/>
  <c r="I18" i="2"/>
  <c r="I16" i="2"/>
  <c r="I13" i="2"/>
  <c r="I19" i="2"/>
  <c r="I14" i="2"/>
  <c r="I12" i="2"/>
  <c r="F21" i="2"/>
  <c r="I21" i="2" l="1"/>
  <c r="G19" i="2"/>
  <c r="G16" i="2"/>
  <c r="G17" i="2"/>
  <c r="G15" i="2"/>
  <c r="G18" i="2"/>
  <c r="G12" i="2"/>
  <c r="G14" i="2"/>
  <c r="G20" i="2"/>
  <c r="G13" i="2"/>
  <c r="G21" i="2" l="1"/>
</calcChain>
</file>

<file path=xl/sharedStrings.xml><?xml version="1.0" encoding="utf-8"?>
<sst xmlns="http://schemas.openxmlformats.org/spreadsheetml/2006/main" count="147" uniqueCount="30">
  <si>
    <t>Alla fondtyper</t>
  </si>
  <si>
    <t>Kvartal 1</t>
  </si>
  <si>
    <t>Kvartal 2</t>
  </si>
  <si>
    <t>Kvartal 3</t>
  </si>
  <si>
    <t>Nettosparande</t>
  </si>
  <si>
    <t>Fondförmögenhet</t>
  </si>
  <si>
    <t>fördelning %</t>
  </si>
  <si>
    <t>%</t>
  </si>
  <si>
    <t>IPS</t>
  </si>
  <si>
    <t>Fondförsäkring</t>
  </si>
  <si>
    <t>Hushållens ideella org.</t>
  </si>
  <si>
    <t>Svenska företag</t>
  </si>
  <si>
    <t>Övriga</t>
  </si>
  <si>
    <t>TOTALT</t>
  </si>
  <si>
    <t>Aktiefonder</t>
  </si>
  <si>
    <t>Blandfonder</t>
  </si>
  <si>
    <t>Övriga fonder</t>
  </si>
  <si>
    <t>Hedgefonder</t>
  </si>
  <si>
    <t>kv. 1-4</t>
  </si>
  <si>
    <t xml:space="preserve"> </t>
  </si>
  <si>
    <t>Kvartal 4</t>
  </si>
  <si>
    <t>Fondförm.</t>
  </si>
  <si>
    <t>Nettosparande i fonder samt fondförmögenhet efter kategorier 2014 (MSEK)</t>
  </si>
  <si>
    <t>Hushållens direktsparande</t>
  </si>
  <si>
    <t>ISK</t>
  </si>
  <si>
    <t>PPM</t>
  </si>
  <si>
    <t>Förvaltarregistrerat</t>
  </si>
  <si>
    <t>Långa räntefonder</t>
  </si>
  <si>
    <t>Korta räntefonder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</si>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</sst>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/>
    <xf numFmtId="1" fontId="3" fillId="0" borderId="8" xfId="0" applyNumberFormat="1" applyFont="1" applyBorder="1"/>
    <xf numFmtId="3" fontId="3" fillId="0" borderId="7" xfId="0" applyNumberFormat="1" applyFont="1" applyBorder="1"/>
    <xf numFmtId="0" fontId="3" fillId="2" borderId="9" xfId="0" applyFont="1" applyFill="1" applyBorder="1"/>
    <xf numFmtId="0" fontId="3" fillId="2" borderId="10" xfId="0" applyFont="1" applyFill="1" applyBorder="1"/>
    <xf numFmtId="3" fontId="3" fillId="0" borderId="10" xfId="0" applyNumberFormat="1" applyFont="1" applyBorder="1"/>
    <xf numFmtId="0" fontId="3" fillId="2" borderId="4" xfId="0" applyFont="1" applyFill="1" applyBorder="1"/>
    <xf numFmtId="1" fontId="3" fillId="0" borderId="11" xfId="0" applyNumberFormat="1" applyFont="1" applyFill="1" applyBorder="1"/>
    <xf numFmtId="3" fontId="3" fillId="0" borderId="4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3" fontId="1" fillId="0" borderId="7" xfId="0" applyNumberFormat="1" applyFont="1" applyBorder="1"/>
    <xf numFmtId="3" fontId="1" fillId="0" borderId="14" xfId="0" applyNumberFormat="1" applyFont="1" applyBorder="1"/>
    <xf numFmtId="3" fontId="3" fillId="0" borderId="14" xfId="0" applyNumberFormat="1" applyFont="1" applyBorder="1"/>
    <xf numFmtId="3" fontId="1" fillId="0" borderId="10" xfId="0" applyNumberFormat="1" applyFont="1" applyBorder="1"/>
    <xf numFmtId="3" fontId="3" fillId="0" borderId="5" xfId="0" applyNumberFormat="1" applyFont="1" applyBorder="1"/>
    <xf numFmtId="14" fontId="3" fillId="2" borderId="5" xfId="0" applyNumberFormat="1" applyFont="1" applyFill="1" applyBorder="1" applyAlignment="1">
      <alignment horizontal="right"/>
    </xf>
    <xf numFmtId="0" fontId="4" fillId="0" borderId="0" xfId="0" applyFont="1"/>
    <xf numFmtId="3" fontId="1" fillId="0" borderId="1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66675</xdr:rowOff>
    </xdr:from>
    <xdr:to>
      <xdr:col>6</xdr:col>
      <xdr:colOff>47625</xdr:colOff>
      <xdr:row>5</xdr:row>
      <xdr:rowOff>47625</xdr:rowOff>
    </xdr:to>
    <xdr:pic>
      <xdr:nvPicPr>
        <xdr:cNvPr id="2099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2000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2" zoomScaleNormal="100" zoomScaleSheetLayoutView="100" workbookViewId="0">
      <selection activeCell="C4" sqref="C4"/>
    </sheetView>
  </sheetViews>
  <sheetFormatPr defaultRowHeight="10.5" x14ac:dyDescent="0.15"/>
  <cols>
    <col min="1" max="1" width="30.42578125" style="1" customWidth="1"/>
    <col min="2" max="2" width="11.5703125" style="1" customWidth="1"/>
    <col min="3" max="5" width="11.42578125" style="1" customWidth="1"/>
    <col min="6" max="6" width="15.5703125" style="1" customWidth="1"/>
    <col min="7" max="7" width="14.5703125" style="1" customWidth="1"/>
    <col min="8" max="8" width="18.42578125" style="1" customWidth="1"/>
    <col min="9" max="9" width="12.85546875" style="1" customWidth="1"/>
    <col min="10" max="16384" width="9.140625" style="1"/>
  </cols>
  <sheetData>
    <row r="1" spans="1:9" ht="10.5" customHeight="1" x14ac:dyDescent="0.15"/>
    <row r="2" spans="1:9" ht="10.5" customHeight="1" x14ac:dyDescent="0.15"/>
    <row r="3" spans="1:9" ht="10.5" customHeight="1" x14ac:dyDescent="0.15">
      <c r="A3" s="2" t="s">
        <v>19</v>
      </c>
    </row>
    <row r="4" spans="1:9" ht="10.5" customHeight="1" x14ac:dyDescent="0.15">
      <c r="A4" s="2"/>
    </row>
    <row r="5" spans="1:9" ht="10.5" customHeight="1" x14ac:dyDescent="0.15">
      <c r="A5" s="2"/>
    </row>
    <row r="6" spans="1:9" ht="10.5" customHeight="1" x14ac:dyDescent="0.15">
      <c r="A6" s="2"/>
      <c r="B6" s="2"/>
    </row>
    <row r="7" spans="1:9" ht="12.75" x14ac:dyDescent="0.2">
      <c r="A7" s="30" t="s">
        <v>22</v>
      </c>
      <c r="B7" s="2"/>
      <c r="D7" s="3"/>
      <c r="E7" s="3"/>
    </row>
    <row r="8" spans="1:9" ht="10.5" customHeight="1" x14ac:dyDescent="0.15"/>
    <row r="9" spans="1:9" ht="12" customHeight="1" x14ac:dyDescent="0.15">
      <c r="A9" s="3" t="s">
        <v>0</v>
      </c>
    </row>
    <row r="10" spans="1:9" ht="12" customHeight="1" x14ac:dyDescent="0.15">
      <c r="A10" s="4"/>
      <c r="B10" s="5" t="s">
        <v>1</v>
      </c>
      <c r="C10" s="5" t="s">
        <v>2</v>
      </c>
      <c r="D10" s="5" t="s">
        <v>3</v>
      </c>
      <c r="E10" s="5" t="s">
        <v>20</v>
      </c>
      <c r="F10" s="6" t="s">
        <v>4</v>
      </c>
      <c r="G10" s="7" t="s">
        <v>4</v>
      </c>
      <c r="H10" s="6" t="s">
        <v>5</v>
      </c>
      <c r="I10" s="5" t="s">
        <v>21</v>
      </c>
    </row>
    <row r="11" spans="1:9" ht="12" customHeight="1" x14ac:dyDescent="0.15">
      <c r="A11" s="8"/>
      <c r="B11" s="9"/>
      <c r="C11" s="9"/>
      <c r="D11" s="9"/>
      <c r="E11" s="10"/>
      <c r="F11" s="10" t="s">
        <v>18</v>
      </c>
      <c r="G11" s="11" t="s">
        <v>6</v>
      </c>
      <c r="H11" s="29">
        <v>42004</v>
      </c>
      <c r="I11" s="9" t="s">
        <v>7</v>
      </c>
    </row>
    <row r="12" spans="1:9" ht="12" customHeight="1" x14ac:dyDescent="0.15">
      <c r="A12" s="12" t="str">
        <f>+A27</f>
        <v>Hushållens direktsparande</v>
      </c>
      <c r="B12" s="24">
        <f>+B27+B41+B55+B69+B83+B97</f>
        <v>1687.2500000000016</v>
      </c>
      <c r="C12" s="24">
        <f t="shared" ref="C12:E12" si="0">+C27+C41+C55+C69+C83+C97</f>
        <v>5033.7800000000025</v>
      </c>
      <c r="D12" s="24">
        <f t="shared" si="0"/>
        <v>1568.1700000000023</v>
      </c>
      <c r="E12" s="24">
        <f t="shared" si="0"/>
        <v>-4173.4300000000021</v>
      </c>
      <c r="F12" s="26">
        <f>SUM(B12:E12)</f>
        <v>4115.7700000000041</v>
      </c>
      <c r="G12" s="13">
        <f>F12/$F$21*100</f>
        <v>2.47853935295548</v>
      </c>
      <c r="H12" s="24">
        <f t="shared" ref="H12" si="1">+H27+H41+H55+H69+H83+H97</f>
        <v>516321.53000000009</v>
      </c>
      <c r="I12" s="14">
        <f>H12/$H$21*100</f>
        <v>17.644885664763855</v>
      </c>
    </row>
    <row r="13" spans="1:9" ht="12" customHeight="1" x14ac:dyDescent="0.15">
      <c r="A13" s="12" t="str">
        <f t="shared" ref="A13:A20" si="2">+A28</f>
        <v>ISK</v>
      </c>
      <c r="B13" s="24">
        <f t="shared" ref="B13:E20" si="3">+B28+B42+B56+B70+B84+B98</f>
        <v>11272.489999999998</v>
      </c>
      <c r="C13" s="24">
        <f t="shared" si="3"/>
        <v>13271.01</v>
      </c>
      <c r="D13" s="24">
        <f t="shared" si="3"/>
        <v>10882.689999999999</v>
      </c>
      <c r="E13" s="24">
        <f t="shared" si="3"/>
        <v>15288.99</v>
      </c>
      <c r="F13" s="26">
        <f t="shared" ref="F13:F21" si="4">SUM(B13:E13)</f>
        <v>50715.18</v>
      </c>
      <c r="G13" s="13">
        <f>F13/$F$21*100</f>
        <v>30.540960603294291</v>
      </c>
      <c r="H13" s="24">
        <f t="shared" ref="H13" si="5">+H28+H42+H56+H70+H84+H98</f>
        <v>136655.46000000002</v>
      </c>
      <c r="I13" s="14">
        <f>H13/$H$21*100</f>
        <v>4.6700937827746802</v>
      </c>
    </row>
    <row r="14" spans="1:9" ht="12" customHeight="1" x14ac:dyDescent="0.15">
      <c r="A14" s="12" t="str">
        <f t="shared" si="2"/>
        <v>IPS</v>
      </c>
      <c r="B14" s="24">
        <f t="shared" si="3"/>
        <v>843.80999999999983</v>
      </c>
      <c r="C14" s="24">
        <f t="shared" si="3"/>
        <v>872.11</v>
      </c>
      <c r="D14" s="24">
        <f t="shared" si="3"/>
        <v>740.13999999999987</v>
      </c>
      <c r="E14" s="24">
        <f t="shared" si="3"/>
        <v>820.93</v>
      </c>
      <c r="F14" s="26">
        <f t="shared" si="4"/>
        <v>3276.9899999999993</v>
      </c>
      <c r="G14" s="13">
        <f>F14/$F$21*100</f>
        <v>1.9734214191370187</v>
      </c>
      <c r="H14" s="24">
        <f t="shared" ref="H14" si="6">+H29+H43+H57+H71+H85+H99</f>
        <v>90886.239999999991</v>
      </c>
      <c r="I14" s="14">
        <f>H14/$H$21*100</f>
        <v>3.1059663797097259</v>
      </c>
    </row>
    <row r="15" spans="1:9" ht="12" customHeight="1" x14ac:dyDescent="0.15">
      <c r="A15" s="12" t="str">
        <f t="shared" si="2"/>
        <v>Fondförsäkring</v>
      </c>
      <c r="B15" s="24">
        <f t="shared" si="3"/>
        <v>4586.4299999999948</v>
      </c>
      <c r="C15" s="24">
        <f t="shared" si="3"/>
        <v>7207.7099999999982</v>
      </c>
      <c r="D15" s="24">
        <f t="shared" si="3"/>
        <v>2432.6499999999996</v>
      </c>
      <c r="E15" s="24">
        <f t="shared" si="3"/>
        <v>-538.34999999999741</v>
      </c>
      <c r="F15" s="26">
        <f t="shared" si="4"/>
        <v>13688.439999999995</v>
      </c>
      <c r="G15" s="13">
        <f>F15/$F$21*100</f>
        <v>8.2432539283220052</v>
      </c>
      <c r="H15" s="24">
        <f t="shared" ref="H15" si="7">+H30+H44+H58+H72+H86+H100</f>
        <v>690193.47999999986</v>
      </c>
      <c r="I15" s="14">
        <f>H15/$H$21*100</f>
        <v>23.586823972197081</v>
      </c>
    </row>
    <row r="16" spans="1:9" ht="12" customHeight="1" x14ac:dyDescent="0.15">
      <c r="A16" s="12" t="str">
        <f t="shared" si="2"/>
        <v>PPM</v>
      </c>
      <c r="B16" s="24">
        <f t="shared" si="3"/>
        <v>-1002.4800000000001</v>
      </c>
      <c r="C16" s="24">
        <f t="shared" si="3"/>
        <v>4021.19</v>
      </c>
      <c r="D16" s="24">
        <f t="shared" si="3"/>
        <v>-2076.9499999999998</v>
      </c>
      <c r="E16" s="24">
        <f t="shared" si="3"/>
        <v>34004.919999999991</v>
      </c>
      <c r="F16" s="26">
        <f t="shared" si="4"/>
        <v>34946.679999999993</v>
      </c>
      <c r="G16" s="13">
        <f t="shared" ref="G16:G17" si="8">F16/$F$21*100</f>
        <v>21.045083091412323</v>
      </c>
      <c r="H16" s="24">
        <f t="shared" ref="H16" si="9">+H31+H45+H59+H73+H87+H101</f>
        <v>758611.69999999984</v>
      </c>
      <c r="I16" s="14">
        <f t="shared" ref="I16:I17" si="10">H16/$H$21*100</f>
        <v>25.924963288771114</v>
      </c>
    </row>
    <row r="17" spans="1:9" ht="12" customHeight="1" x14ac:dyDescent="0.15">
      <c r="A17" s="12" t="str">
        <f t="shared" si="2"/>
        <v>Förvaltarregistrerat</v>
      </c>
      <c r="B17" s="24">
        <f t="shared" si="3"/>
        <v>8442.89</v>
      </c>
      <c r="C17" s="24">
        <f t="shared" si="3"/>
        <v>7986.7300000000005</v>
      </c>
      <c r="D17" s="24">
        <f t="shared" si="3"/>
        <v>4883.46</v>
      </c>
      <c r="E17" s="24">
        <f t="shared" si="3"/>
        <v>3834.83</v>
      </c>
      <c r="F17" s="26">
        <f t="shared" si="4"/>
        <v>25147.909999999996</v>
      </c>
      <c r="G17" s="13">
        <f t="shared" si="8"/>
        <v>15.144209851275111</v>
      </c>
      <c r="H17" s="24">
        <f t="shared" ref="H17" si="11">+H32+H46+H60+H74+H88+H102</f>
        <v>242103.91999999998</v>
      </c>
      <c r="I17" s="14">
        <f t="shared" si="10"/>
        <v>8.2737126754933783</v>
      </c>
    </row>
    <row r="18" spans="1:9" ht="12" customHeight="1" x14ac:dyDescent="0.15">
      <c r="A18" s="12" t="str">
        <f t="shared" si="2"/>
        <v>Hushållens ideella org.</v>
      </c>
      <c r="B18" s="24">
        <f t="shared" si="3"/>
        <v>70.44999999999996</v>
      </c>
      <c r="C18" s="24">
        <f t="shared" si="3"/>
        <v>75.580000000000055</v>
      </c>
      <c r="D18" s="24">
        <f t="shared" si="3"/>
        <v>434.95000000000027</v>
      </c>
      <c r="E18" s="24">
        <f t="shared" si="3"/>
        <v>413.74000000000029</v>
      </c>
      <c r="F18" s="26">
        <f t="shared" si="4"/>
        <v>994.72000000000048</v>
      </c>
      <c r="G18" s="13">
        <f>F18/$F$21*100</f>
        <v>0.59902586033035699</v>
      </c>
      <c r="H18" s="24">
        <f t="shared" ref="H18" si="12">+H33+H47+H61+H75+H89+H103</f>
        <v>75811.350000000006</v>
      </c>
      <c r="I18" s="14">
        <f>H18/$H$21*100</f>
        <v>2.5907937692263094</v>
      </c>
    </row>
    <row r="19" spans="1:9" ht="12" customHeight="1" x14ac:dyDescent="0.15">
      <c r="A19" s="12" t="str">
        <f t="shared" si="2"/>
        <v>Svenska företag</v>
      </c>
      <c r="B19" s="24">
        <f t="shared" si="3"/>
        <v>5447.0700000000052</v>
      </c>
      <c r="C19" s="24">
        <f t="shared" si="3"/>
        <v>14587.660000000005</v>
      </c>
      <c r="D19" s="24">
        <f t="shared" si="3"/>
        <v>10333.639999999996</v>
      </c>
      <c r="E19" s="24">
        <f t="shared" si="3"/>
        <v>-5193.300000000002</v>
      </c>
      <c r="F19" s="26">
        <f t="shared" si="4"/>
        <v>25175.070000000003</v>
      </c>
      <c r="G19" s="13">
        <f>F19/$F$21*100</f>
        <v>15.16056575280175</v>
      </c>
      <c r="H19" s="24">
        <f t="shared" ref="H19" si="13">+H34+H48+H62+H76+H90+H104</f>
        <v>325426.76000000007</v>
      </c>
      <c r="I19" s="14">
        <f>H19/$H$21*100</f>
        <v>11.121205758075879</v>
      </c>
    </row>
    <row r="20" spans="1:9" ht="12" customHeight="1" x14ac:dyDescent="0.15">
      <c r="A20" s="16" t="str">
        <f t="shared" si="2"/>
        <v>Övriga</v>
      </c>
      <c r="B20" s="27">
        <f t="shared" si="3"/>
        <v>-511.57999999999936</v>
      </c>
      <c r="C20" s="27">
        <f t="shared" si="3"/>
        <v>554.22999999999934</v>
      </c>
      <c r="D20" s="27">
        <f t="shared" si="3"/>
        <v>3733.0500000000006</v>
      </c>
      <c r="E20" s="27">
        <f t="shared" si="3"/>
        <v>4219.8100000000004</v>
      </c>
      <c r="F20" s="28">
        <f t="shared" si="4"/>
        <v>7995.5100000000011</v>
      </c>
      <c r="G20" s="13">
        <f>F20/$F$21*100</f>
        <v>4.8149401404716619</v>
      </c>
      <c r="H20" s="27">
        <f t="shared" ref="H20" si="14">+H35+H49+H63+H77+H91+H105</f>
        <v>90171.910000000018</v>
      </c>
      <c r="I20" s="17">
        <f>H20/$H$21*100</f>
        <v>3.081554708987976</v>
      </c>
    </row>
    <row r="21" spans="1:9" ht="12" customHeight="1" x14ac:dyDescent="0.15">
      <c r="A21" s="18" t="s">
        <v>13</v>
      </c>
      <c r="B21" s="20">
        <f>SUM(B12:B20)</f>
        <v>30836.330000000005</v>
      </c>
      <c r="C21" s="20">
        <f t="shared" ref="C21:E21" si="15">SUM(C12:C20)</f>
        <v>53610</v>
      </c>
      <c r="D21" s="20">
        <f t="shared" si="15"/>
        <v>32931.799999999996</v>
      </c>
      <c r="E21" s="20">
        <f t="shared" si="15"/>
        <v>48678.139999999985</v>
      </c>
      <c r="F21" s="20">
        <f t="shared" si="4"/>
        <v>166056.26999999999</v>
      </c>
      <c r="G21" s="19">
        <f t="shared" ref="G21" si="16">SUM(G12:G20)</f>
        <v>99.999999999999986</v>
      </c>
      <c r="H21" s="20">
        <f>SUM(H12:H20)</f>
        <v>2926182.35</v>
      </c>
      <c r="I21" s="20">
        <f>SUM(I12:I20)</f>
        <v>100</v>
      </c>
    </row>
    <row r="22" spans="1:9" ht="12" customHeight="1" thickBot="1" x14ac:dyDescent="0.2">
      <c r="A22" s="21"/>
      <c r="B22" s="21"/>
      <c r="C22" s="21"/>
      <c r="D22" s="21"/>
      <c r="E22" s="21"/>
      <c r="F22" s="21"/>
      <c r="G22" s="21"/>
      <c r="H22" s="21"/>
      <c r="I22" s="22"/>
    </row>
    <row r="23" spans="1:9" ht="10.5" customHeight="1" x14ac:dyDescent="0.15">
      <c r="A23" s="23"/>
      <c r="B23" s="23"/>
      <c r="C23" s="23"/>
      <c r="D23" s="23"/>
      <c r="E23" s="23"/>
      <c r="F23" s="23"/>
      <c r="G23" s="23"/>
      <c r="H23" s="23"/>
    </row>
    <row r="24" spans="1:9" ht="12" customHeight="1" x14ac:dyDescent="0.15">
      <c r="A24" s="3" t="s">
        <v>14</v>
      </c>
    </row>
    <row r="25" spans="1:9" ht="12" customHeight="1" x14ac:dyDescent="0.15">
      <c r="A25" s="4"/>
      <c r="B25" s="5" t="s">
        <v>1</v>
      </c>
      <c r="C25" s="5" t="s">
        <v>2</v>
      </c>
      <c r="D25" s="5" t="s">
        <v>3</v>
      </c>
      <c r="E25" s="5" t="s">
        <v>20</v>
      </c>
      <c r="F25" s="6" t="s">
        <v>4</v>
      </c>
      <c r="G25" s="7" t="s">
        <v>4</v>
      </c>
      <c r="H25" s="6" t="s">
        <v>5</v>
      </c>
      <c r="I25" s="5" t="s">
        <v>21</v>
      </c>
    </row>
    <row r="26" spans="1:9" ht="12" customHeight="1" x14ac:dyDescent="0.15">
      <c r="A26" s="8"/>
      <c r="B26" s="9"/>
      <c r="C26" s="9"/>
      <c r="D26" s="9"/>
      <c r="E26" s="10"/>
      <c r="F26" s="10" t="s">
        <v>29</v>
      </c>
      <c r="G26" s="11" t="s">
        <v>6</v>
      </c>
      <c r="H26" s="29">
        <f>+H11</f>
        <v>42004</v>
      </c>
      <c r="I26" s="9" t="s">
        <v>7</v>
      </c>
    </row>
    <row r="27" spans="1:9" ht="12" customHeight="1" x14ac:dyDescent="0.15">
      <c r="A27" s="12" t="s">
        <v>23</v>
      </c>
      <c r="B27" s="24">
        <v>-4247.76</v>
      </c>
      <c r="C27" s="24">
        <v>761.40000000000327</v>
      </c>
      <c r="D27" s="24">
        <v>-1818.9099999999989</v>
      </c>
      <c r="E27" s="25">
        <v>-2482.3600000000006</v>
      </c>
      <c r="F27" s="26">
        <f>SUM(B27:E27)</f>
        <v>-7787.6299999999965</v>
      </c>
      <c r="G27" s="13">
        <f>F27/$F$36*100</f>
        <v>-43.110443375550858</v>
      </c>
      <c r="H27" s="25">
        <v>268490.90000000002</v>
      </c>
      <c r="I27" s="14">
        <f>H27/$H$36*100</f>
        <v>16.685312280615275</v>
      </c>
    </row>
    <row r="28" spans="1:9" ht="12" customHeight="1" x14ac:dyDescent="0.15">
      <c r="A28" s="15" t="s">
        <v>24</v>
      </c>
      <c r="B28" s="24">
        <v>3256.1299999999997</v>
      </c>
      <c r="C28" s="24">
        <v>4213.68</v>
      </c>
      <c r="D28" s="24">
        <v>2747.75</v>
      </c>
      <c r="E28" s="25">
        <v>3734.7300000000005</v>
      </c>
      <c r="F28" s="26">
        <f t="shared" ref="F28:F36" si="17">SUM(B28:E28)</f>
        <v>13952.29</v>
      </c>
      <c r="G28" s="13">
        <f t="shared" ref="G28:G35" si="18">F28/$F$36*100</f>
        <v>77.236515859672949</v>
      </c>
      <c r="H28" s="25">
        <v>45445.41</v>
      </c>
      <c r="I28" s="14">
        <f t="shared" ref="I28:I35" si="19">H28/$H$36*100</f>
        <v>2.8241957458170694</v>
      </c>
    </row>
    <row r="29" spans="1:9" ht="12" customHeight="1" x14ac:dyDescent="0.15">
      <c r="A29" s="15" t="s">
        <v>8</v>
      </c>
      <c r="B29" s="24">
        <v>-294.75000000000023</v>
      </c>
      <c r="C29" s="24">
        <v>62.490000000000009</v>
      </c>
      <c r="D29" s="24">
        <v>-19.039999999999964</v>
      </c>
      <c r="E29" s="25">
        <v>-780.86999999999989</v>
      </c>
      <c r="F29" s="26">
        <f t="shared" si="17"/>
        <v>-1032.17</v>
      </c>
      <c r="G29" s="13">
        <f t="shared" si="18"/>
        <v>-5.7138444352058784</v>
      </c>
      <c r="H29" s="25">
        <v>50453.53</v>
      </c>
      <c r="I29" s="14">
        <f t="shared" si="19"/>
        <v>3.135424342908423</v>
      </c>
    </row>
    <row r="30" spans="1:9" ht="10.5" customHeight="1" x14ac:dyDescent="0.15">
      <c r="A30" s="15" t="s">
        <v>9</v>
      </c>
      <c r="B30" s="24">
        <v>990.5199999999968</v>
      </c>
      <c r="C30" s="24">
        <v>4132.2899999999972</v>
      </c>
      <c r="D30" s="24">
        <v>-1114.8600000000006</v>
      </c>
      <c r="E30" s="25">
        <v>-4610.4399999999987</v>
      </c>
      <c r="F30" s="26">
        <f t="shared" si="17"/>
        <v>-602.49000000000524</v>
      </c>
      <c r="G30" s="13">
        <f t="shared" si="18"/>
        <v>-3.3352394797051059</v>
      </c>
      <c r="H30" s="25">
        <v>344339.98</v>
      </c>
      <c r="I30" s="14">
        <f t="shared" si="19"/>
        <v>21.39893790441619</v>
      </c>
    </row>
    <row r="31" spans="1:9" ht="12" customHeight="1" x14ac:dyDescent="0.15">
      <c r="A31" s="15" t="s">
        <v>25</v>
      </c>
      <c r="B31" s="24">
        <v>195.81999999999971</v>
      </c>
      <c r="C31" s="24">
        <v>3819.65</v>
      </c>
      <c r="D31" s="24">
        <v>-1720.4199999999998</v>
      </c>
      <c r="E31" s="25">
        <v>18849.539999999997</v>
      </c>
      <c r="F31" s="26">
        <f t="shared" si="17"/>
        <v>21144.589999999997</v>
      </c>
      <c r="G31" s="13">
        <f t="shared" si="18"/>
        <v>117.05135579043164</v>
      </c>
      <c r="H31" s="25">
        <v>527702.94999999995</v>
      </c>
      <c r="I31" s="14">
        <f t="shared" si="19"/>
        <v>32.79399231836873</v>
      </c>
    </row>
    <row r="32" spans="1:9" ht="12" customHeight="1" x14ac:dyDescent="0.15">
      <c r="A32" s="15" t="s">
        <v>26</v>
      </c>
      <c r="B32" s="24">
        <v>1172.880000000001</v>
      </c>
      <c r="C32" s="24">
        <v>1974.2699999999995</v>
      </c>
      <c r="D32" s="24">
        <v>-1569.2700000000004</v>
      </c>
      <c r="E32" s="25">
        <v>294.30999999999949</v>
      </c>
      <c r="F32" s="26">
        <f t="shared" si="17"/>
        <v>1872.1899999999996</v>
      </c>
      <c r="G32" s="13">
        <f t="shared" si="18"/>
        <v>10.36399276587005</v>
      </c>
      <c r="H32" s="25">
        <v>118616.3</v>
      </c>
      <c r="I32" s="14">
        <f t="shared" si="19"/>
        <v>7.3713857976979682</v>
      </c>
    </row>
    <row r="33" spans="1:9" ht="12" customHeight="1" x14ac:dyDescent="0.15">
      <c r="A33" s="15" t="s">
        <v>10</v>
      </c>
      <c r="B33" s="24">
        <v>-129.56000000000017</v>
      </c>
      <c r="C33" s="24">
        <v>121.90000000000009</v>
      </c>
      <c r="D33" s="24">
        <v>-14.319999999999936</v>
      </c>
      <c r="E33" s="25">
        <v>-417.12999999999965</v>
      </c>
      <c r="F33" s="26">
        <f t="shared" si="17"/>
        <v>-439.10999999999967</v>
      </c>
      <c r="G33" s="13">
        <f t="shared" si="18"/>
        <v>-2.4308071634936601</v>
      </c>
      <c r="H33" s="25">
        <v>30246.76</v>
      </c>
      <c r="I33" s="14">
        <f t="shared" si="19"/>
        <v>1.879678738001261</v>
      </c>
    </row>
    <row r="34" spans="1:9" ht="12" customHeight="1" x14ac:dyDescent="0.15">
      <c r="A34" s="15" t="s">
        <v>11</v>
      </c>
      <c r="B34" s="24">
        <v>-3795.1499999999978</v>
      </c>
      <c r="C34" s="24">
        <v>-1221.9799999999941</v>
      </c>
      <c r="D34" s="24">
        <v>1772.6799999999967</v>
      </c>
      <c r="E34" s="25">
        <v>-5835.8700000000026</v>
      </c>
      <c r="F34" s="26">
        <f t="shared" si="17"/>
        <v>-9080.3199999999979</v>
      </c>
      <c r="G34" s="13">
        <f t="shared" si="18"/>
        <v>-50.266463762644356</v>
      </c>
      <c r="H34" s="25">
        <v>170278.62000000005</v>
      </c>
      <c r="I34" s="14">
        <f t="shared" si="19"/>
        <v>10.581930148888556</v>
      </c>
    </row>
    <row r="35" spans="1:9" ht="10.5" customHeight="1" x14ac:dyDescent="0.15">
      <c r="A35" s="16" t="s">
        <v>12</v>
      </c>
      <c r="B35" s="27">
        <v>-444.29999999999927</v>
      </c>
      <c r="C35" s="27">
        <v>-1002.8000000000006</v>
      </c>
      <c r="D35" s="27">
        <v>614.47000000000025</v>
      </c>
      <c r="E35" s="27">
        <v>869.65000000000055</v>
      </c>
      <c r="F35" s="28">
        <f t="shared" si="17"/>
        <v>37.020000000000891</v>
      </c>
      <c r="G35" s="13">
        <f t="shared" si="18"/>
        <v>0.2049338006252136</v>
      </c>
      <c r="H35" s="31">
        <v>53570.739999999991</v>
      </c>
      <c r="I35" s="17">
        <f t="shared" si="19"/>
        <v>3.3291427232865165</v>
      </c>
    </row>
    <row r="36" spans="1:9" ht="12" customHeight="1" x14ac:dyDescent="0.15">
      <c r="A36" s="18" t="s">
        <v>13</v>
      </c>
      <c r="B36" s="20">
        <v>-3296.1700000000005</v>
      </c>
      <c r="C36" s="20">
        <v>12860.900000000003</v>
      </c>
      <c r="D36" s="20">
        <v>-1121.9200000000028</v>
      </c>
      <c r="E36" s="20">
        <v>9621.5599999999977</v>
      </c>
      <c r="F36" s="20">
        <f t="shared" si="17"/>
        <v>18064.37</v>
      </c>
      <c r="G36" s="19">
        <f t="shared" ref="G36" si="20">SUM(G27:G35)</f>
        <v>100</v>
      </c>
      <c r="H36" s="20">
        <v>1609145.1900000002</v>
      </c>
      <c r="I36" s="20">
        <f>SUM(I27:I35)</f>
        <v>99.999999999999986</v>
      </c>
    </row>
    <row r="37" spans="1:9" ht="12" customHeight="1" x14ac:dyDescent="0.15">
      <c r="A37" s="23"/>
      <c r="B37" s="23"/>
      <c r="C37" s="23"/>
      <c r="D37" s="23"/>
      <c r="E37" s="23"/>
      <c r="F37" s="23"/>
      <c r="G37" s="23"/>
      <c r="H37" s="23"/>
    </row>
    <row r="38" spans="1:9" ht="12" customHeight="1" x14ac:dyDescent="0.15">
      <c r="A38" s="3" t="s">
        <v>15</v>
      </c>
    </row>
    <row r="39" spans="1:9" ht="12" customHeight="1" x14ac:dyDescent="0.15">
      <c r="A39" s="4"/>
      <c r="B39" s="5" t="s">
        <v>1</v>
      </c>
      <c r="C39" s="5" t="s">
        <v>2</v>
      </c>
      <c r="D39" s="5" t="s">
        <v>3</v>
      </c>
      <c r="E39" s="5" t="s">
        <v>20</v>
      </c>
      <c r="F39" s="6" t="s">
        <v>4</v>
      </c>
      <c r="G39" s="7" t="s">
        <v>4</v>
      </c>
      <c r="H39" s="6" t="s">
        <v>5</v>
      </c>
      <c r="I39" s="5" t="s">
        <v>21</v>
      </c>
    </row>
    <row r="40" spans="1:9" ht="12" customHeight="1" x14ac:dyDescent="0.15">
      <c r="A40" s="8"/>
      <c r="B40" s="9"/>
      <c r="C40" s="9"/>
      <c r="D40" s="9"/>
      <c r="E40" s="10"/>
      <c r="F40" s="10" t="s">
        <v>29</v>
      </c>
      <c r="G40" s="11" t="s">
        <v>6</v>
      </c>
      <c r="H40" s="29">
        <v>42004</v>
      </c>
      <c r="I40" s="9" t="s">
        <v>7</v>
      </c>
    </row>
    <row r="41" spans="1:9" ht="12" customHeight="1" x14ac:dyDescent="0.15">
      <c r="A41" s="12" t="s">
        <v>23</v>
      </c>
      <c r="B41" s="24">
        <v>1715.3900000000003</v>
      </c>
      <c r="C41" s="24">
        <v>2117.1500000000005</v>
      </c>
      <c r="D41" s="24">
        <v>2935.7100000000009</v>
      </c>
      <c r="E41" s="25">
        <v>3182.8599999999979</v>
      </c>
      <c r="F41" s="26">
        <f>SUM(B41:E41)</f>
        <v>9951.11</v>
      </c>
      <c r="G41" s="13">
        <f>F41/$F$50*100</f>
        <v>14.240010280283693</v>
      </c>
      <c r="H41" s="25">
        <v>100920.32000000001</v>
      </c>
      <c r="I41" s="14">
        <f>+H41/$H$50*100</f>
        <v>13.952541242299532</v>
      </c>
    </row>
    <row r="42" spans="1:9" ht="12" customHeight="1" x14ac:dyDescent="0.15">
      <c r="A42" s="15" t="s">
        <v>24</v>
      </c>
      <c r="B42" s="24">
        <v>5673.15</v>
      </c>
      <c r="C42" s="24">
        <v>5992.8499999999995</v>
      </c>
      <c r="D42" s="24">
        <v>6203.6600000000008</v>
      </c>
      <c r="E42" s="25">
        <v>9401.14</v>
      </c>
      <c r="F42" s="26">
        <f t="shared" ref="F42:F50" si="21">SUM(B42:E42)</f>
        <v>27270.799999999999</v>
      </c>
      <c r="G42" s="13">
        <f t="shared" ref="G42:G49" si="22">F42/$F$50*100</f>
        <v>39.024437711125749</v>
      </c>
      <c r="H42" s="25">
        <v>65578.350000000006</v>
      </c>
      <c r="I42" s="14">
        <f t="shared" ref="I42:I49" si="23">+H42/$H$50*100</f>
        <v>9.066406378586132</v>
      </c>
    </row>
    <row r="43" spans="1:9" ht="12" customHeight="1" x14ac:dyDescent="0.15">
      <c r="A43" s="15" t="s">
        <v>8</v>
      </c>
      <c r="B43" s="24">
        <v>1035.3499999999999</v>
      </c>
      <c r="C43" s="24">
        <v>896.44999999999993</v>
      </c>
      <c r="D43" s="24">
        <v>781.34999999999991</v>
      </c>
      <c r="E43" s="25">
        <v>1351.8999999999999</v>
      </c>
      <c r="F43" s="26">
        <f t="shared" si="21"/>
        <v>4065.0499999999993</v>
      </c>
      <c r="G43" s="13">
        <f t="shared" si="22"/>
        <v>5.8170750589499276</v>
      </c>
      <c r="H43" s="25">
        <v>33140.99</v>
      </c>
      <c r="I43" s="14">
        <f t="shared" si="23"/>
        <v>4.581842683273659</v>
      </c>
    </row>
    <row r="44" spans="1:9" ht="12" customHeight="1" x14ac:dyDescent="0.15">
      <c r="A44" s="15" t="s">
        <v>9</v>
      </c>
      <c r="B44" s="24">
        <v>-1328.8100000000004</v>
      </c>
      <c r="C44" s="24">
        <v>2352.3900000000003</v>
      </c>
      <c r="D44" s="24">
        <v>-339.23999999999978</v>
      </c>
      <c r="E44" s="25">
        <v>1744.5400000000009</v>
      </c>
      <c r="F44" s="26">
        <f t="shared" si="21"/>
        <v>2428.880000000001</v>
      </c>
      <c r="G44" s="13">
        <f t="shared" si="22"/>
        <v>3.4757204140618954</v>
      </c>
      <c r="H44" s="25">
        <v>247230.68</v>
      </c>
      <c r="I44" s="14">
        <f t="shared" si="23"/>
        <v>34.180393592308846</v>
      </c>
    </row>
    <row r="45" spans="1:9" ht="12" customHeight="1" x14ac:dyDescent="0.15">
      <c r="A45" s="15" t="s">
        <v>25</v>
      </c>
      <c r="B45" s="24">
        <v>343.23</v>
      </c>
      <c r="C45" s="24">
        <v>841.10000000000014</v>
      </c>
      <c r="D45" s="24">
        <v>-128.56999999999994</v>
      </c>
      <c r="E45" s="25">
        <v>9687.85</v>
      </c>
      <c r="F45" s="26">
        <f t="shared" si="21"/>
        <v>10743.61</v>
      </c>
      <c r="G45" s="13">
        <f t="shared" si="22"/>
        <v>15.37407554005118</v>
      </c>
      <c r="H45" s="25">
        <v>186649.71</v>
      </c>
      <c r="I45" s="14">
        <f t="shared" si="23"/>
        <v>25.804890200885684</v>
      </c>
    </row>
    <row r="46" spans="1:9" ht="12" customHeight="1" x14ac:dyDescent="0.15">
      <c r="A46" s="15" t="s">
        <v>26</v>
      </c>
      <c r="B46" s="24">
        <v>362.96000000000004</v>
      </c>
      <c r="C46" s="24">
        <v>980.17</v>
      </c>
      <c r="D46" s="24">
        <v>1060.06</v>
      </c>
      <c r="E46" s="25">
        <v>1295.7799999999997</v>
      </c>
      <c r="F46" s="26">
        <f t="shared" si="21"/>
        <v>3698.97</v>
      </c>
      <c r="G46" s="13">
        <f t="shared" si="22"/>
        <v>5.2932156137818769</v>
      </c>
      <c r="H46" s="25">
        <v>38468.51</v>
      </c>
      <c r="I46" s="14">
        <f t="shared" si="23"/>
        <v>5.3183885297312976</v>
      </c>
    </row>
    <row r="47" spans="1:9" ht="10.5" customHeight="1" x14ac:dyDescent="0.15">
      <c r="A47" s="15" t="s">
        <v>10</v>
      </c>
      <c r="B47" s="24">
        <v>183.85000000000002</v>
      </c>
      <c r="C47" s="24">
        <v>141.32999999999998</v>
      </c>
      <c r="D47" s="24">
        <v>108.66000000000003</v>
      </c>
      <c r="E47" s="25">
        <v>218.82</v>
      </c>
      <c r="F47" s="26">
        <f t="shared" si="21"/>
        <v>652.66000000000008</v>
      </c>
      <c r="G47" s="13">
        <f t="shared" si="22"/>
        <v>0.93395461506605348</v>
      </c>
      <c r="H47" s="25">
        <v>15571.89</v>
      </c>
      <c r="I47" s="14">
        <f t="shared" si="23"/>
        <v>2.1528611626038408</v>
      </c>
    </row>
    <row r="48" spans="1:9" ht="12" customHeight="1" x14ac:dyDescent="0.15">
      <c r="A48" s="15" t="s">
        <v>11</v>
      </c>
      <c r="B48" s="24">
        <v>1544.6400000000012</v>
      </c>
      <c r="C48" s="24">
        <v>1228.9199999999992</v>
      </c>
      <c r="D48" s="24">
        <v>3541.9699999999993</v>
      </c>
      <c r="E48" s="25">
        <v>4189.0199999999995</v>
      </c>
      <c r="F48" s="26">
        <f t="shared" si="21"/>
        <v>10504.55</v>
      </c>
      <c r="G48" s="13">
        <f t="shared" si="22"/>
        <v>15.031981355824028</v>
      </c>
      <c r="H48" s="25">
        <v>33520.729999999989</v>
      </c>
      <c r="I48" s="14">
        <f t="shared" si="23"/>
        <v>4.6343428934528452</v>
      </c>
    </row>
    <row r="49" spans="1:9" ht="12" customHeight="1" x14ac:dyDescent="0.15">
      <c r="A49" s="16" t="s">
        <v>12</v>
      </c>
      <c r="B49" s="27">
        <v>8.1500000000000909</v>
      </c>
      <c r="C49" s="27">
        <v>6.5999999999999091</v>
      </c>
      <c r="D49" s="27">
        <v>68.319999999999936</v>
      </c>
      <c r="E49" s="27">
        <v>482.6400000000001</v>
      </c>
      <c r="F49" s="28">
        <f t="shared" si="21"/>
        <v>565.71</v>
      </c>
      <c r="G49" s="13">
        <f t="shared" si="22"/>
        <v>0.80952941085560193</v>
      </c>
      <c r="H49" s="31">
        <v>2230.210000000021</v>
      </c>
      <c r="I49" s="17">
        <f t="shared" si="23"/>
        <v>0.3083333168581821</v>
      </c>
    </row>
    <row r="50" spans="1:9" ht="12" customHeight="1" x14ac:dyDescent="0.15">
      <c r="A50" s="18" t="s">
        <v>13</v>
      </c>
      <c r="B50" s="20">
        <v>9537.9100000000017</v>
      </c>
      <c r="C50" s="20">
        <v>14556.960000000001</v>
      </c>
      <c r="D50" s="20">
        <v>14231.920000000002</v>
      </c>
      <c r="E50" s="20">
        <v>31554.549999999996</v>
      </c>
      <c r="F50" s="20">
        <f t="shared" si="21"/>
        <v>69881.34</v>
      </c>
      <c r="G50" s="19">
        <f t="shared" ref="G50" si="24">SUM(G41:G49)</f>
        <v>100.00000000000001</v>
      </c>
      <c r="H50" s="20">
        <v>723311.3899999999</v>
      </c>
      <c r="I50" s="20">
        <f>SUM(I41:I49)</f>
        <v>100</v>
      </c>
    </row>
    <row r="51" spans="1:9" ht="12" customHeight="1" x14ac:dyDescent="0.15">
      <c r="A51" s="23"/>
      <c r="B51" s="23"/>
      <c r="C51" s="23"/>
      <c r="D51" s="23"/>
      <c r="E51" s="23"/>
      <c r="F51" s="23"/>
      <c r="G51" s="23"/>
      <c r="H51" s="23"/>
    </row>
    <row r="52" spans="1:9" ht="12" customHeight="1" x14ac:dyDescent="0.15">
      <c r="A52" s="3" t="s">
        <v>27</v>
      </c>
    </row>
    <row r="53" spans="1:9" ht="12" customHeight="1" x14ac:dyDescent="0.15">
      <c r="A53" s="4"/>
      <c r="B53" s="5" t="s">
        <v>1</v>
      </c>
      <c r="C53" s="5" t="s">
        <v>2</v>
      </c>
      <c r="D53" s="5" t="s">
        <v>3</v>
      </c>
      <c r="E53" s="5" t="s">
        <v>20</v>
      </c>
      <c r="F53" s="6" t="s">
        <v>4</v>
      </c>
      <c r="G53" s="7" t="s">
        <v>4</v>
      </c>
      <c r="H53" s="6" t="s">
        <v>5</v>
      </c>
      <c r="I53" s="5" t="s">
        <v>21</v>
      </c>
    </row>
    <row r="54" spans="1:9" ht="12" customHeight="1" x14ac:dyDescent="0.15">
      <c r="A54" s="8"/>
      <c r="B54" s="9"/>
      <c r="C54" s="9"/>
      <c r="D54" s="9"/>
      <c r="E54" s="10"/>
      <c r="F54" s="10" t="s">
        <v>29</v>
      </c>
      <c r="G54" s="11" t="s">
        <v>6</v>
      </c>
      <c r="H54" s="29">
        <v>42004</v>
      </c>
      <c r="I54" s="9" t="s">
        <v>7</v>
      </c>
    </row>
    <row r="55" spans="1:9" ht="12" customHeight="1" x14ac:dyDescent="0.15">
      <c r="A55" s="12" t="s">
        <v>23</v>
      </c>
      <c r="B55" s="24">
        <v>2696.5300000000007</v>
      </c>
      <c r="C55" s="24">
        <v>2513.6999999999998</v>
      </c>
      <c r="D55" s="24">
        <v>1538.0100000000002</v>
      </c>
      <c r="E55" s="25">
        <v>-1077.1599999999999</v>
      </c>
      <c r="F55" s="26">
        <f>SUM(B55:E55)</f>
        <v>5671.0800000000008</v>
      </c>
      <c r="G55" s="13">
        <f>F55/$F$64*100</f>
        <v>8.2999107234329053</v>
      </c>
      <c r="H55" s="25">
        <v>61346.42</v>
      </c>
      <c r="I55" s="14">
        <f>+H55/$H$64*100</f>
        <v>18.835629781854099</v>
      </c>
    </row>
    <row r="56" spans="1:9" ht="12" customHeight="1" x14ac:dyDescent="0.15">
      <c r="A56" s="15" t="s">
        <v>24</v>
      </c>
      <c r="B56" s="24">
        <v>2212.37</v>
      </c>
      <c r="C56" s="24">
        <v>3163.88</v>
      </c>
      <c r="D56" s="24">
        <v>2155.08</v>
      </c>
      <c r="E56" s="25">
        <v>2133.2399999999998</v>
      </c>
      <c r="F56" s="26">
        <f t="shared" ref="F56:F64" si="25">SUM(B56:E56)</f>
        <v>9664.57</v>
      </c>
      <c r="G56" s="13">
        <f t="shared" ref="G56:G63" si="26">F56/$F$64*100</f>
        <v>14.144584132187859</v>
      </c>
      <c r="H56" s="25">
        <v>21074.94</v>
      </c>
      <c r="I56" s="14">
        <f t="shared" ref="I56:I63" si="27">+H56/$H$64*100</f>
        <v>6.4707894529915224</v>
      </c>
    </row>
    <row r="57" spans="1:9" ht="12" customHeight="1" x14ac:dyDescent="0.15">
      <c r="A57" s="15" t="s">
        <v>8</v>
      </c>
      <c r="B57" s="24">
        <v>38.680000000000007</v>
      </c>
      <c r="C57" s="24">
        <v>5.5</v>
      </c>
      <c r="D57" s="24">
        <v>52.81</v>
      </c>
      <c r="E57" s="25">
        <v>255.05999999999995</v>
      </c>
      <c r="F57" s="26">
        <f t="shared" si="25"/>
        <v>352.04999999999995</v>
      </c>
      <c r="G57" s="13">
        <f t="shared" si="26"/>
        <v>0.51524287616901077</v>
      </c>
      <c r="H57" s="25">
        <v>3917.36</v>
      </c>
      <c r="I57" s="14">
        <f t="shared" si="27"/>
        <v>1.2027750385799851</v>
      </c>
    </row>
    <row r="58" spans="1:9" ht="12" customHeight="1" x14ac:dyDescent="0.15">
      <c r="A58" s="15" t="s">
        <v>9</v>
      </c>
      <c r="B58" s="24">
        <v>4069.579999999999</v>
      </c>
      <c r="C58" s="24">
        <v>1918.3700000000003</v>
      </c>
      <c r="D58" s="24">
        <v>2098.6000000000004</v>
      </c>
      <c r="E58" s="25">
        <v>1932.0900000000001</v>
      </c>
      <c r="F58" s="26">
        <f t="shared" si="25"/>
        <v>10018.64</v>
      </c>
      <c r="G58" s="13">
        <f t="shared" si="26"/>
        <v>14.662783379923017</v>
      </c>
      <c r="H58" s="25">
        <v>50199.51</v>
      </c>
      <c r="I58" s="14">
        <f t="shared" si="27"/>
        <v>15.413114336427174</v>
      </c>
    </row>
    <row r="59" spans="1:9" ht="12" customHeight="1" x14ac:dyDescent="0.15">
      <c r="A59" s="15" t="s">
        <v>25</v>
      </c>
      <c r="B59" s="24">
        <v>-1515.7399999999998</v>
      </c>
      <c r="C59" s="24">
        <v>-439.79000000000008</v>
      </c>
      <c r="D59" s="24">
        <v>-107.67999999999995</v>
      </c>
      <c r="E59" s="25">
        <v>5147.6000000000004</v>
      </c>
      <c r="F59" s="26">
        <f t="shared" si="25"/>
        <v>3084.3900000000008</v>
      </c>
      <c r="G59" s="13">
        <f t="shared" si="26"/>
        <v>4.5141598489616124</v>
      </c>
      <c r="H59" s="25">
        <v>36485.72</v>
      </c>
      <c r="I59" s="14">
        <f t="shared" si="27"/>
        <v>11.2024713788415</v>
      </c>
    </row>
    <row r="60" spans="1:9" ht="12" customHeight="1" x14ac:dyDescent="0.15">
      <c r="A60" s="15" t="s">
        <v>26</v>
      </c>
      <c r="B60" s="24">
        <v>4708.2099999999991</v>
      </c>
      <c r="C60" s="24">
        <v>3075.3100000000004</v>
      </c>
      <c r="D60" s="24">
        <v>3451.83</v>
      </c>
      <c r="E60" s="25">
        <v>1925.8500000000004</v>
      </c>
      <c r="F60" s="26">
        <f t="shared" si="25"/>
        <v>13161.199999999999</v>
      </c>
      <c r="G60" s="13">
        <f t="shared" si="26"/>
        <v>19.262077948687924</v>
      </c>
      <c r="H60" s="25">
        <v>49219.32</v>
      </c>
      <c r="I60" s="14">
        <f t="shared" si="27"/>
        <v>15.112159595207139</v>
      </c>
    </row>
    <row r="61" spans="1:9" ht="12" customHeight="1" x14ac:dyDescent="0.15">
      <c r="A61" s="15" t="s">
        <v>10</v>
      </c>
      <c r="B61" s="24">
        <v>450.0200000000001</v>
      </c>
      <c r="C61" s="24">
        <v>541.71</v>
      </c>
      <c r="D61" s="24">
        <v>1189.7900000000002</v>
      </c>
      <c r="E61" s="25">
        <v>881.02</v>
      </c>
      <c r="F61" s="26">
        <f t="shared" si="25"/>
        <v>3062.5400000000004</v>
      </c>
      <c r="G61" s="13">
        <f t="shared" si="26"/>
        <v>4.482181275337715</v>
      </c>
      <c r="H61" s="25">
        <v>18069.91</v>
      </c>
      <c r="I61" s="14">
        <f t="shared" si="27"/>
        <v>5.5481336148290836</v>
      </c>
    </row>
    <row r="62" spans="1:9" ht="12" customHeight="1" x14ac:dyDescent="0.15">
      <c r="A62" s="15" t="s">
        <v>11</v>
      </c>
      <c r="B62" s="24">
        <v>2768.8200000000033</v>
      </c>
      <c r="C62" s="24">
        <v>14024.7</v>
      </c>
      <c r="D62" s="24">
        <v>4333.1099999999979</v>
      </c>
      <c r="E62" s="25">
        <v>-3508.4600000000009</v>
      </c>
      <c r="F62" s="26">
        <f t="shared" si="25"/>
        <v>17618.169999999998</v>
      </c>
      <c r="G62" s="13">
        <f t="shared" si="26"/>
        <v>25.785077641342362</v>
      </c>
      <c r="H62" s="25">
        <v>62994.94999999999</v>
      </c>
      <c r="I62" s="14">
        <f t="shared" si="27"/>
        <v>19.341789729969729</v>
      </c>
    </row>
    <row r="63" spans="1:9" ht="12" customHeight="1" x14ac:dyDescent="0.15">
      <c r="A63" s="16" t="s">
        <v>12</v>
      </c>
      <c r="B63" s="27">
        <v>-312.47000000000025</v>
      </c>
      <c r="C63" s="27">
        <v>752.59000000000015</v>
      </c>
      <c r="D63" s="27">
        <v>1924.44</v>
      </c>
      <c r="E63" s="27">
        <v>3329.7999999999997</v>
      </c>
      <c r="F63" s="28">
        <f t="shared" si="25"/>
        <v>5694.36</v>
      </c>
      <c r="G63" s="13">
        <f t="shared" si="26"/>
        <v>8.333982173957585</v>
      </c>
      <c r="H63" s="31">
        <v>22385.360000000001</v>
      </c>
      <c r="I63" s="17">
        <f t="shared" si="27"/>
        <v>6.8731370712997677</v>
      </c>
    </row>
    <row r="64" spans="1:9" ht="12" customHeight="1" x14ac:dyDescent="0.15">
      <c r="A64" s="18" t="s">
        <v>13</v>
      </c>
      <c r="B64" s="20">
        <v>15116.000000000004</v>
      </c>
      <c r="C64" s="20">
        <v>25555.97</v>
      </c>
      <c r="D64" s="20">
        <v>16635.989999999998</v>
      </c>
      <c r="E64" s="20">
        <v>11019.039999999999</v>
      </c>
      <c r="F64" s="20">
        <f t="shared" si="25"/>
        <v>68327</v>
      </c>
      <c r="G64" s="19">
        <f t="shared" ref="G64" si="28">SUM(G55:G63)</f>
        <v>99.999999999999986</v>
      </c>
      <c r="H64" s="20">
        <v>325693.49</v>
      </c>
      <c r="I64" s="20">
        <f>SUM(I55:I63)</f>
        <v>100</v>
      </c>
    </row>
    <row r="65" spans="1:9" ht="12" customHeight="1" x14ac:dyDescent="0.15">
      <c r="A65" s="23"/>
      <c r="B65" s="23"/>
      <c r="C65" s="23"/>
      <c r="D65" s="23"/>
      <c r="E65" s="23"/>
      <c r="F65" s="23"/>
      <c r="G65" s="23"/>
      <c r="H65" s="23"/>
    </row>
    <row r="66" spans="1:9" ht="12" customHeight="1" x14ac:dyDescent="0.15">
      <c r="A66" s="3" t="s">
        <v>28</v>
      </c>
    </row>
    <row r="67" spans="1:9" ht="12" customHeight="1" x14ac:dyDescent="0.15">
      <c r="A67" s="4"/>
      <c r="B67" s="5" t="s">
        <v>1</v>
      </c>
      <c r="C67" s="5" t="s">
        <v>2</v>
      </c>
      <c r="D67" s="5" t="s">
        <v>3</v>
      </c>
      <c r="E67" s="5" t="s">
        <v>20</v>
      </c>
      <c r="F67" s="6" t="s">
        <v>4</v>
      </c>
      <c r="G67" s="7" t="s">
        <v>4</v>
      </c>
      <c r="H67" s="6" t="s">
        <v>5</v>
      </c>
      <c r="I67" s="5" t="s">
        <v>21</v>
      </c>
    </row>
    <row r="68" spans="1:9" ht="12" customHeight="1" x14ac:dyDescent="0.15">
      <c r="A68" s="8"/>
      <c r="B68" s="9"/>
      <c r="C68" s="9"/>
      <c r="D68" s="9"/>
      <c r="E68" s="10"/>
      <c r="F68" s="10" t="s">
        <v>29</v>
      </c>
      <c r="G68" s="11" t="s">
        <v>6</v>
      </c>
      <c r="H68" s="29">
        <v>42004</v>
      </c>
      <c r="I68" s="9" t="s">
        <v>7</v>
      </c>
    </row>
    <row r="69" spans="1:9" ht="12" customHeight="1" x14ac:dyDescent="0.15">
      <c r="A69" s="12" t="s">
        <v>23</v>
      </c>
      <c r="B69" s="24">
        <v>1902.5000000000009</v>
      </c>
      <c r="C69" s="24">
        <v>-284.52000000000044</v>
      </c>
      <c r="D69" s="24">
        <v>-1079.75</v>
      </c>
      <c r="E69" s="25">
        <v>-3833.8100000000004</v>
      </c>
      <c r="F69" s="26">
        <f>SUM(B69:E69)</f>
        <v>-3295.58</v>
      </c>
      <c r="G69" s="13">
        <f>F69/$F$78*100</f>
        <v>-81.269003612689971</v>
      </c>
      <c r="H69" s="25">
        <v>80441.53</v>
      </c>
      <c r="I69" s="14">
        <f>+H69/$H$78*100</f>
        <v>35.561453567545229</v>
      </c>
    </row>
    <row r="70" spans="1:9" ht="12" customHeight="1" x14ac:dyDescent="0.15">
      <c r="A70" s="15" t="s">
        <v>24</v>
      </c>
      <c r="B70" s="24">
        <v>92.409999999999854</v>
      </c>
      <c r="C70" s="24">
        <v>-160.76999999999998</v>
      </c>
      <c r="D70" s="24">
        <v>-269.25000000000006</v>
      </c>
      <c r="E70" s="25">
        <v>-439.90000000000009</v>
      </c>
      <c r="F70" s="26">
        <f t="shared" ref="F70:F78" si="29">SUM(B70:E70)</f>
        <v>-777.51000000000022</v>
      </c>
      <c r="G70" s="13">
        <f t="shared" ref="G70:G77" si="30">F70/$F$78*100</f>
        <v>-19.173396791733957</v>
      </c>
      <c r="H70" s="25">
        <v>3186.91</v>
      </c>
      <c r="I70" s="14">
        <f t="shared" ref="I70:I77" si="31">+H70/$H$78*100</f>
        <v>1.4088637049661483</v>
      </c>
    </row>
    <row r="71" spans="1:9" ht="12" customHeight="1" x14ac:dyDescent="0.15">
      <c r="A71" s="15" t="s">
        <v>8</v>
      </c>
      <c r="B71" s="24">
        <v>95.479999999999961</v>
      </c>
      <c r="C71" s="24">
        <v>-62.679999999999978</v>
      </c>
      <c r="D71" s="24">
        <v>-56.379999999999995</v>
      </c>
      <c r="E71" s="25">
        <v>2.75</v>
      </c>
      <c r="F71" s="26">
        <f t="shared" si="29"/>
        <v>-20.830000000000013</v>
      </c>
      <c r="G71" s="13">
        <f t="shared" si="30"/>
        <v>-0.51366780513667798</v>
      </c>
      <c r="H71" s="25">
        <v>2735.67</v>
      </c>
      <c r="I71" s="14">
        <f t="shared" si="31"/>
        <v>1.2093802999660308</v>
      </c>
    </row>
    <row r="72" spans="1:9" ht="12" customHeight="1" x14ac:dyDescent="0.15">
      <c r="A72" s="15" t="s">
        <v>9</v>
      </c>
      <c r="B72" s="24">
        <v>1775.75</v>
      </c>
      <c r="C72" s="24">
        <v>-1220.3899999999994</v>
      </c>
      <c r="D72" s="24">
        <v>1905.6599999999999</v>
      </c>
      <c r="E72" s="25">
        <v>-1.9899999999997817</v>
      </c>
      <c r="F72" s="26">
        <f t="shared" si="29"/>
        <v>2459.0300000000007</v>
      </c>
      <c r="G72" s="13">
        <f t="shared" si="30"/>
        <v>60.639680406396771</v>
      </c>
      <c r="H72" s="25">
        <v>39747.35</v>
      </c>
      <c r="I72" s="14">
        <f t="shared" si="31"/>
        <v>17.571440292818512</v>
      </c>
    </row>
    <row r="73" spans="1:9" ht="12" customHeight="1" x14ac:dyDescent="0.15">
      <c r="A73" s="15" t="s">
        <v>25</v>
      </c>
      <c r="B73" s="24">
        <v>-23.28000000000003</v>
      </c>
      <c r="C73" s="24">
        <v>-203.61999999999998</v>
      </c>
      <c r="D73" s="24">
        <v>-123.52</v>
      </c>
      <c r="E73" s="25">
        <v>302.45</v>
      </c>
      <c r="F73" s="26">
        <f t="shared" si="29"/>
        <v>-47.970000000000027</v>
      </c>
      <c r="G73" s="13">
        <f t="shared" si="30"/>
        <v>-1.1829402118294019</v>
      </c>
      <c r="H73" s="25">
        <v>7634.34</v>
      </c>
      <c r="I73" s="14">
        <f t="shared" si="31"/>
        <v>3.3749759288374213</v>
      </c>
    </row>
    <row r="74" spans="1:9" ht="12" customHeight="1" x14ac:dyDescent="0.15">
      <c r="A74" s="15" t="s">
        <v>26</v>
      </c>
      <c r="B74" s="24">
        <v>1937.8299999999995</v>
      </c>
      <c r="C74" s="24">
        <v>985.34999999999991</v>
      </c>
      <c r="D74" s="24">
        <v>1352.1999999999998</v>
      </c>
      <c r="E74" s="25">
        <v>-713.36999999999989</v>
      </c>
      <c r="F74" s="26">
        <f t="shared" si="29"/>
        <v>3562.0099999999993</v>
      </c>
      <c r="G74" s="13">
        <f t="shared" si="30"/>
        <v>87.839167478391587</v>
      </c>
      <c r="H74" s="25">
        <v>29380.43</v>
      </c>
      <c r="I74" s="14">
        <f t="shared" si="31"/>
        <v>12.988450085913495</v>
      </c>
    </row>
    <row r="75" spans="1:9" ht="12" customHeight="1" x14ac:dyDescent="0.15">
      <c r="A75" s="15" t="s">
        <v>10</v>
      </c>
      <c r="B75" s="24">
        <v>-326.26</v>
      </c>
      <c r="C75" s="24">
        <v>-636.25</v>
      </c>
      <c r="D75" s="24">
        <v>-854.13000000000011</v>
      </c>
      <c r="E75" s="25">
        <v>-496.26</v>
      </c>
      <c r="F75" s="26">
        <f t="shared" si="29"/>
        <v>-2312.9</v>
      </c>
      <c r="G75" s="13">
        <f t="shared" si="30"/>
        <v>-57.036114570361107</v>
      </c>
      <c r="H75" s="25">
        <v>10024.61</v>
      </c>
      <c r="I75" s="14">
        <f t="shared" si="31"/>
        <v>4.4316623894119074</v>
      </c>
    </row>
    <row r="76" spans="1:9" ht="12" customHeight="1" x14ac:dyDescent="0.15">
      <c r="A76" s="15" t="s">
        <v>11</v>
      </c>
      <c r="B76" s="24">
        <v>2708.6099999999988</v>
      </c>
      <c r="C76" s="24">
        <v>696.3799999999992</v>
      </c>
      <c r="D76" s="24">
        <v>551.01000000000295</v>
      </c>
      <c r="E76" s="25">
        <v>-879.77999999999702</v>
      </c>
      <c r="F76" s="26">
        <f t="shared" si="29"/>
        <v>3076.2200000000039</v>
      </c>
      <c r="G76" s="13">
        <f t="shared" si="30"/>
        <v>75.8595859585959</v>
      </c>
      <c r="H76" s="25">
        <v>42110.999999999993</v>
      </c>
      <c r="I76" s="14">
        <f t="shared" si="31"/>
        <v>18.616358629465367</v>
      </c>
    </row>
    <row r="77" spans="1:9" ht="12" customHeight="1" x14ac:dyDescent="0.15">
      <c r="A77" s="16" t="s">
        <v>12</v>
      </c>
      <c r="B77" s="27">
        <v>138.05000000000007</v>
      </c>
      <c r="C77" s="27">
        <v>781.32999999999993</v>
      </c>
      <c r="D77" s="27">
        <v>1061.7800000000002</v>
      </c>
      <c r="E77" s="27">
        <v>-568.47999999999956</v>
      </c>
      <c r="F77" s="28">
        <f t="shared" si="29"/>
        <v>1412.6800000000007</v>
      </c>
      <c r="G77" s="13">
        <f t="shared" si="30"/>
        <v>34.836689148366887</v>
      </c>
      <c r="H77" s="31">
        <v>10942.439999999999</v>
      </c>
      <c r="I77" s="17">
        <f t="shared" si="31"/>
        <v>4.8374151010758943</v>
      </c>
    </row>
    <row r="78" spans="1:9" ht="12" customHeight="1" x14ac:dyDescent="0.15">
      <c r="A78" s="18" t="s">
        <v>13</v>
      </c>
      <c r="B78" s="20">
        <v>8301.0899999999983</v>
      </c>
      <c r="C78" s="20">
        <v>-105.17000000000053</v>
      </c>
      <c r="D78" s="20">
        <v>2487.6200000000026</v>
      </c>
      <c r="E78" s="20">
        <v>-6628.3899999999976</v>
      </c>
      <c r="F78" s="20">
        <f t="shared" si="29"/>
        <v>4055.1500000000033</v>
      </c>
      <c r="G78" s="19">
        <f t="shared" ref="G78" si="32">SUM(G69:G77)</f>
        <v>100.00000000000004</v>
      </c>
      <c r="H78" s="20">
        <v>226204.27999999997</v>
      </c>
      <c r="I78" s="20">
        <f>SUM(I69:I77)</f>
        <v>100</v>
      </c>
    </row>
    <row r="79" spans="1:9" ht="12" customHeight="1" x14ac:dyDescent="0.15">
      <c r="A79" s="23"/>
      <c r="B79" s="23"/>
      <c r="C79" s="23"/>
      <c r="D79" s="23"/>
      <c r="E79" s="23"/>
      <c r="F79" s="23"/>
      <c r="G79" s="23"/>
      <c r="H79" s="23"/>
    </row>
    <row r="80" spans="1:9" ht="12" customHeight="1" x14ac:dyDescent="0.15">
      <c r="A80" s="3" t="s">
        <v>17</v>
      </c>
    </row>
    <row r="81" spans="1:9" ht="12" customHeight="1" x14ac:dyDescent="0.15">
      <c r="A81" s="4"/>
      <c r="B81" s="5" t="s">
        <v>1</v>
      </c>
      <c r="C81" s="5" t="s">
        <v>2</v>
      </c>
      <c r="D81" s="5" t="s">
        <v>3</v>
      </c>
      <c r="E81" s="5" t="s">
        <v>20</v>
      </c>
      <c r="F81" s="6" t="s">
        <v>4</v>
      </c>
      <c r="G81" s="7" t="s">
        <v>4</v>
      </c>
      <c r="H81" s="6" t="s">
        <v>5</v>
      </c>
      <c r="I81" s="5" t="s">
        <v>21</v>
      </c>
    </row>
    <row r="82" spans="1:9" ht="12" customHeight="1" x14ac:dyDescent="0.15">
      <c r="A82" s="8"/>
      <c r="B82" s="9"/>
      <c r="C82" s="9"/>
      <c r="D82" s="9"/>
      <c r="E82" s="10"/>
      <c r="F82" s="10" t="s">
        <v>29</v>
      </c>
      <c r="G82" s="11" t="s">
        <v>6</v>
      </c>
      <c r="H82" s="29">
        <v>42004</v>
      </c>
      <c r="I82" s="9" t="s">
        <v>7</v>
      </c>
    </row>
    <row r="83" spans="1:9" ht="12" customHeight="1" x14ac:dyDescent="0.15">
      <c r="A83" s="12" t="s">
        <v>23</v>
      </c>
      <c r="B83" s="24">
        <v>-335.48</v>
      </c>
      <c r="C83" s="24">
        <v>-26.140000000000043</v>
      </c>
      <c r="D83" s="24">
        <v>-1.2199999999999136</v>
      </c>
      <c r="E83" s="25">
        <v>41.770000000000209</v>
      </c>
      <c r="F83" s="26">
        <f>SUM(B83:E83)</f>
        <v>-321.06999999999977</v>
      </c>
      <c r="G83" s="13">
        <f>F83/$F$92*100</f>
        <v>-8.5999817859419565</v>
      </c>
      <c r="H83" s="25">
        <v>4977.0200000000004</v>
      </c>
      <c r="I83" s="14">
        <f>+H83/$H$92*100</f>
        <v>14.810364416226406</v>
      </c>
    </row>
    <row r="84" spans="1:9" ht="12" customHeight="1" x14ac:dyDescent="0.15">
      <c r="A84" s="15" t="s">
        <v>24</v>
      </c>
      <c r="B84" s="24">
        <v>38.760000000000019</v>
      </c>
      <c r="C84" s="24">
        <v>61.420000000000016</v>
      </c>
      <c r="D84" s="24">
        <v>44.799999999999983</v>
      </c>
      <c r="E84" s="25">
        <v>456.54</v>
      </c>
      <c r="F84" s="26">
        <f t="shared" ref="F84:F92" si="33">SUM(B84:E84)</f>
        <v>601.52</v>
      </c>
      <c r="G84" s="13">
        <f t="shared" ref="G84:G91" si="34">F84/$F$92*100</f>
        <v>16.111941457874636</v>
      </c>
      <c r="H84" s="25">
        <v>1366.06</v>
      </c>
      <c r="I84" s="14">
        <f t="shared" ref="I84:I91" si="35">+H84/$H$92*100</f>
        <v>4.065052263087197</v>
      </c>
    </row>
    <row r="85" spans="1:9" ht="12" customHeight="1" x14ac:dyDescent="0.15">
      <c r="A85" s="15" t="s">
        <v>8</v>
      </c>
      <c r="B85" s="24">
        <v>-23.540000000000003</v>
      </c>
      <c r="C85" s="24">
        <v>-16.649999999999999</v>
      </c>
      <c r="D85" s="24">
        <v>-18.599999999999998</v>
      </c>
      <c r="E85" s="25">
        <v>-8.11</v>
      </c>
      <c r="F85" s="26">
        <f t="shared" si="33"/>
        <v>-66.899999999999991</v>
      </c>
      <c r="G85" s="13">
        <f t="shared" si="34"/>
        <v>-1.7919418864407053</v>
      </c>
      <c r="H85" s="25">
        <v>638.49</v>
      </c>
      <c r="I85" s="14">
        <f t="shared" si="35"/>
        <v>1.8999862520376447</v>
      </c>
    </row>
    <row r="86" spans="1:9" ht="12" customHeight="1" x14ac:dyDescent="0.15">
      <c r="A86" s="15" t="s">
        <v>9</v>
      </c>
      <c r="B86" s="24">
        <v>-86.17999999999995</v>
      </c>
      <c r="C86" s="24">
        <v>-23.839999999999918</v>
      </c>
      <c r="D86" s="24">
        <v>-72.089999999999975</v>
      </c>
      <c r="E86" s="25">
        <v>426.22</v>
      </c>
      <c r="F86" s="26">
        <f t="shared" si="33"/>
        <v>244.11000000000018</v>
      </c>
      <c r="G86" s="13">
        <f t="shared" si="34"/>
        <v>6.5385789820484446</v>
      </c>
      <c r="H86" s="25">
        <v>7975.77</v>
      </c>
      <c r="I86" s="14">
        <f t="shared" si="35"/>
        <v>23.733893012285684</v>
      </c>
    </row>
    <row r="87" spans="1:9" ht="12" customHeight="1" x14ac:dyDescent="0.15">
      <c r="A87" s="15" t="s">
        <v>25</v>
      </c>
      <c r="B87" s="24">
        <v>-4.4399999999999995</v>
      </c>
      <c r="C87" s="24">
        <v>0.39000000000000012</v>
      </c>
      <c r="D87" s="24">
        <v>0.11999999999999988</v>
      </c>
      <c r="E87" s="25">
        <v>10.559999999999999</v>
      </c>
      <c r="F87" s="26">
        <f t="shared" si="33"/>
        <v>6.63</v>
      </c>
      <c r="G87" s="13">
        <f t="shared" si="34"/>
        <v>0.17758706587596229</v>
      </c>
      <c r="H87" s="25">
        <v>101.6</v>
      </c>
      <c r="I87" s="14">
        <f t="shared" si="35"/>
        <v>0.30233614184564317</v>
      </c>
    </row>
    <row r="88" spans="1:9" ht="12" customHeight="1" x14ac:dyDescent="0.15">
      <c r="A88" s="15" t="s">
        <v>26</v>
      </c>
      <c r="B88" s="24">
        <v>267.61</v>
      </c>
      <c r="C88" s="24">
        <v>991.16999999999985</v>
      </c>
      <c r="D88" s="24">
        <v>553.44000000000005</v>
      </c>
      <c r="E88" s="25">
        <v>945.8</v>
      </c>
      <c r="F88" s="26">
        <f t="shared" si="33"/>
        <v>2758.0199999999995</v>
      </c>
      <c r="G88" s="13">
        <f t="shared" si="34"/>
        <v>73.874612281632196</v>
      </c>
      <c r="H88" s="25">
        <v>5849.05</v>
      </c>
      <c r="I88" s="14">
        <f t="shared" si="35"/>
        <v>17.405307189589163</v>
      </c>
    </row>
    <row r="89" spans="1:9" x14ac:dyDescent="0.15">
      <c r="A89" s="15" t="s">
        <v>10</v>
      </c>
      <c r="B89" s="24">
        <v>-240.60999999999999</v>
      </c>
      <c r="C89" s="24">
        <v>-95.45</v>
      </c>
      <c r="D89" s="24">
        <v>-2.1499999999999986</v>
      </c>
      <c r="E89" s="25">
        <v>234.49</v>
      </c>
      <c r="F89" s="26">
        <f t="shared" si="33"/>
        <v>-103.71999999999997</v>
      </c>
      <c r="G89" s="13">
        <f t="shared" si="34"/>
        <v>-2.7781795584698044</v>
      </c>
      <c r="H89" s="25">
        <v>1664.08</v>
      </c>
      <c r="I89" s="14">
        <f t="shared" si="35"/>
        <v>4.9518851075049</v>
      </c>
    </row>
    <row r="90" spans="1:9" x14ac:dyDescent="0.15">
      <c r="A90" s="15" t="s">
        <v>11</v>
      </c>
      <c r="B90" s="24">
        <v>-295.63000000000005</v>
      </c>
      <c r="C90" s="24">
        <v>-48.660000000000309</v>
      </c>
      <c r="D90" s="24">
        <v>11.459999999999809</v>
      </c>
      <c r="E90" s="25">
        <v>848.33999999999924</v>
      </c>
      <c r="F90" s="26">
        <f t="shared" si="33"/>
        <v>515.50999999999863</v>
      </c>
      <c r="G90" s="13">
        <f t="shared" si="34"/>
        <v>13.808130969791415</v>
      </c>
      <c r="H90" s="25">
        <v>10613.07</v>
      </c>
      <c r="I90" s="14">
        <f t="shared" si="35"/>
        <v>31.581836977733662</v>
      </c>
    </row>
    <row r="91" spans="1:9" x14ac:dyDescent="0.15">
      <c r="A91" s="16" t="s">
        <v>12</v>
      </c>
      <c r="B91" s="27">
        <v>-4.3099999999999987</v>
      </c>
      <c r="C91" s="27">
        <v>13.64</v>
      </c>
      <c r="D91" s="27">
        <v>15.79</v>
      </c>
      <c r="E91" s="27">
        <v>74.160000000000011</v>
      </c>
      <c r="F91" s="28">
        <f t="shared" si="33"/>
        <v>99.280000000000015</v>
      </c>
      <c r="G91" s="13">
        <f t="shared" si="34"/>
        <v>2.6592524736297949</v>
      </c>
      <c r="H91" s="31">
        <v>419.84000000000003</v>
      </c>
      <c r="I91" s="17">
        <f t="shared" si="35"/>
        <v>1.2493386396897128</v>
      </c>
    </row>
    <row r="92" spans="1:9" x14ac:dyDescent="0.15">
      <c r="A92" s="18" t="s">
        <v>13</v>
      </c>
      <c r="B92" s="20">
        <v>-683.81999999999994</v>
      </c>
      <c r="C92" s="20">
        <v>855.87999999999954</v>
      </c>
      <c r="D92" s="20">
        <v>531.54999999999995</v>
      </c>
      <c r="E92" s="20">
        <v>3029.7699999999995</v>
      </c>
      <c r="F92" s="20">
        <f t="shared" si="33"/>
        <v>3733.3799999999992</v>
      </c>
      <c r="G92" s="19">
        <f t="shared" ref="G92" si="36">SUM(G83:G91)</f>
        <v>99.999999999999986</v>
      </c>
      <c r="H92" s="20">
        <v>33604.979999999996</v>
      </c>
      <c r="I92" s="20">
        <f>SUM(I83:I91)</f>
        <v>100.00000000000001</v>
      </c>
    </row>
    <row r="93" spans="1:9" x14ac:dyDescent="0.15">
      <c r="A93" s="23"/>
      <c r="B93" s="23"/>
      <c r="C93" s="23"/>
      <c r="D93" s="23"/>
      <c r="E93" s="23"/>
      <c r="F93" s="23"/>
      <c r="G93" s="23"/>
      <c r="H93" s="23"/>
    </row>
    <row r="94" spans="1:9" x14ac:dyDescent="0.15">
      <c r="A94" s="3" t="s">
        <v>16</v>
      </c>
    </row>
    <row r="95" spans="1:9" x14ac:dyDescent="0.15">
      <c r="A95" s="4"/>
      <c r="B95" s="5" t="s">
        <v>1</v>
      </c>
      <c r="C95" s="5" t="s">
        <v>2</v>
      </c>
      <c r="D95" s="5" t="s">
        <v>3</v>
      </c>
      <c r="E95" s="5" t="s">
        <v>20</v>
      </c>
      <c r="F95" s="6" t="s">
        <v>4</v>
      </c>
      <c r="G95" s="7" t="s">
        <v>4</v>
      </c>
      <c r="H95" s="6" t="s">
        <v>5</v>
      </c>
      <c r="I95" s="5" t="s">
        <v>21</v>
      </c>
    </row>
    <row r="96" spans="1:9" x14ac:dyDescent="0.15">
      <c r="A96" s="8"/>
      <c r="B96" s="9"/>
      <c r="C96" s="9"/>
      <c r="D96" s="9"/>
      <c r="E96" s="10"/>
      <c r="F96" s="10" t="s">
        <v>29</v>
      </c>
      <c r="G96" s="11" t="s">
        <v>6</v>
      </c>
      <c r="H96" s="29">
        <v>42004</v>
      </c>
      <c r="I96" s="9" t="s">
        <v>7</v>
      </c>
    </row>
    <row r="97" spans="1:9" x14ac:dyDescent="0.15">
      <c r="A97" s="12" t="s">
        <v>23</v>
      </c>
      <c r="B97" s="24">
        <v>-43.93</v>
      </c>
      <c r="C97" s="24">
        <v>-47.81</v>
      </c>
      <c r="D97" s="24">
        <v>-5.67</v>
      </c>
      <c r="E97" s="25">
        <v>-4.7300000000000004</v>
      </c>
      <c r="F97" s="26">
        <f>SUM(B97:E97)</f>
        <v>-102.14000000000001</v>
      </c>
      <c r="G97" s="13">
        <f>F97/$F$106*100</f>
        <v>-5.1197225104384403</v>
      </c>
      <c r="H97" s="25">
        <v>145.34000000000003</v>
      </c>
      <c r="I97" s="14">
        <f>H97/$H$106*100</f>
        <v>1.7674771555949031</v>
      </c>
    </row>
    <row r="98" spans="1:9" x14ac:dyDescent="0.15">
      <c r="A98" s="15" t="s">
        <v>24</v>
      </c>
      <c r="B98" s="24">
        <v>-0.33</v>
      </c>
      <c r="C98" s="24">
        <v>-0.05</v>
      </c>
      <c r="D98" s="24">
        <v>0.65</v>
      </c>
      <c r="E98" s="25">
        <v>3.24</v>
      </c>
      <c r="F98" s="26">
        <f t="shared" ref="F98:F106" si="37">SUM(B98:E98)</f>
        <v>3.5100000000000002</v>
      </c>
      <c r="G98" s="13">
        <f t="shared" ref="G98:G105" si="38">F98/$F$106*100</f>
        <v>0.17593720395182028</v>
      </c>
      <c r="H98" s="25">
        <v>3.79</v>
      </c>
      <c r="I98" s="14">
        <f t="shared" ref="I98:I105" si="39">H98/$H$106*100</f>
        <v>4.6090122607022721E-2</v>
      </c>
    </row>
    <row r="99" spans="1:9" x14ac:dyDescent="0.15">
      <c r="A99" s="15" t="s">
        <v>8</v>
      </c>
      <c r="B99" s="24">
        <v>-7.41</v>
      </c>
      <c r="C99" s="24">
        <v>-13</v>
      </c>
      <c r="D99" s="24">
        <v>0</v>
      </c>
      <c r="E99" s="25">
        <v>0.2</v>
      </c>
      <c r="F99" s="26">
        <f t="shared" si="37"/>
        <v>-20.21</v>
      </c>
      <c r="G99" s="13">
        <f t="shared" si="38"/>
        <v>-1.0130173481100535</v>
      </c>
      <c r="H99" s="25">
        <v>0.2</v>
      </c>
      <c r="I99" s="14">
        <f t="shared" si="39"/>
        <v>2.4321964436423604E-3</v>
      </c>
    </row>
    <row r="100" spans="1:9" x14ac:dyDescent="0.15">
      <c r="A100" s="15" t="s">
        <v>9</v>
      </c>
      <c r="B100" s="24">
        <v>-834.43</v>
      </c>
      <c r="C100" s="24">
        <v>48.889999999999986</v>
      </c>
      <c r="D100" s="24">
        <v>-45.420000000000009</v>
      </c>
      <c r="E100" s="25">
        <v>-28.77000000000001</v>
      </c>
      <c r="F100" s="26">
        <f t="shared" si="37"/>
        <v>-859.7299999999999</v>
      </c>
      <c r="G100" s="13">
        <f t="shared" si="38"/>
        <v>-43.09358756509927</v>
      </c>
      <c r="H100" s="25">
        <v>700.19</v>
      </c>
      <c r="I100" s="14">
        <f t="shared" si="39"/>
        <v>8.5149981393697214</v>
      </c>
    </row>
    <row r="101" spans="1:9" x14ac:dyDescent="0.15">
      <c r="A101" s="15" t="s">
        <v>25</v>
      </c>
      <c r="B101" s="24">
        <v>1.9299999999999997</v>
      </c>
      <c r="C101" s="24">
        <v>3.46</v>
      </c>
      <c r="D101" s="24">
        <v>3.1199999999999997</v>
      </c>
      <c r="E101" s="25">
        <v>6.92</v>
      </c>
      <c r="F101" s="26">
        <f t="shared" si="37"/>
        <v>15.43</v>
      </c>
      <c r="G101" s="13">
        <f t="shared" si="38"/>
        <v>0.7734219535545831</v>
      </c>
      <c r="H101" s="25">
        <v>37.380000000000003</v>
      </c>
      <c r="I101" s="14">
        <f t="shared" si="39"/>
        <v>0.45457751531675705</v>
      </c>
    </row>
    <row r="102" spans="1:9" x14ac:dyDescent="0.15">
      <c r="A102" s="15" t="s">
        <v>26</v>
      </c>
      <c r="B102" s="24">
        <v>-6.5999999999999943</v>
      </c>
      <c r="C102" s="24">
        <v>-19.54</v>
      </c>
      <c r="D102" s="24">
        <v>35.200000000000003</v>
      </c>
      <c r="E102" s="25">
        <v>86.460000000000008</v>
      </c>
      <c r="F102" s="26">
        <f t="shared" si="37"/>
        <v>95.52000000000001</v>
      </c>
      <c r="G102" s="13">
        <f t="shared" si="38"/>
        <v>4.7878979263469725</v>
      </c>
      <c r="H102" s="25">
        <v>570.30999999999995</v>
      </c>
      <c r="I102" s="14">
        <f t="shared" si="39"/>
        <v>6.9355297688683706</v>
      </c>
    </row>
    <row r="103" spans="1:9" x14ac:dyDescent="0.15">
      <c r="A103" s="15" t="s">
        <v>10</v>
      </c>
      <c r="B103" s="24">
        <v>133.01</v>
      </c>
      <c r="C103" s="24">
        <v>2.34</v>
      </c>
      <c r="D103" s="24">
        <v>7.1</v>
      </c>
      <c r="E103" s="25">
        <v>-7.2</v>
      </c>
      <c r="F103" s="26">
        <f t="shared" si="37"/>
        <v>135.25</v>
      </c>
      <c r="G103" s="13">
        <f t="shared" si="38"/>
        <v>6.7793466764910795</v>
      </c>
      <c r="H103" s="25">
        <v>234.1</v>
      </c>
      <c r="I103" s="14">
        <f t="shared" si="39"/>
        <v>2.8468859372833824</v>
      </c>
    </row>
    <row r="104" spans="1:9" x14ac:dyDescent="0.15">
      <c r="A104" s="15" t="s">
        <v>11</v>
      </c>
      <c r="B104" s="24">
        <v>2515.7800000000002</v>
      </c>
      <c r="C104" s="24">
        <v>-91.7</v>
      </c>
      <c r="D104" s="24">
        <v>123.41000000000001</v>
      </c>
      <c r="E104" s="25">
        <v>-6.5500000000000043</v>
      </c>
      <c r="F104" s="26">
        <f t="shared" si="37"/>
        <v>2540.94</v>
      </c>
      <c r="G104" s="13">
        <f t="shared" si="38"/>
        <v>127.36349829325874</v>
      </c>
      <c r="H104" s="25">
        <v>5908.3900000000012</v>
      </c>
      <c r="I104" s="14">
        <f t="shared" si="39"/>
        <v>71.851825728260437</v>
      </c>
    </row>
    <row r="105" spans="1:9" x14ac:dyDescent="0.15">
      <c r="A105" s="16" t="s">
        <v>12</v>
      </c>
      <c r="B105" s="27">
        <v>103.29999999999998</v>
      </c>
      <c r="C105" s="27">
        <v>2.8699999999999903</v>
      </c>
      <c r="D105" s="27">
        <v>48.25</v>
      </c>
      <c r="E105" s="27">
        <v>32.039999999999985</v>
      </c>
      <c r="F105" s="28">
        <f t="shared" si="37"/>
        <v>186.45999999999995</v>
      </c>
      <c r="G105" s="13">
        <f t="shared" si="38"/>
        <v>9.346225370044559</v>
      </c>
      <c r="H105" s="31">
        <v>623.32000000000005</v>
      </c>
      <c r="I105" s="17">
        <f t="shared" si="39"/>
        <v>7.5801834362557798</v>
      </c>
    </row>
    <row r="106" spans="1:9" x14ac:dyDescent="0.15">
      <c r="A106" s="18" t="s">
        <v>13</v>
      </c>
      <c r="B106" s="20">
        <v>1861.3200000000002</v>
      </c>
      <c r="C106" s="20">
        <v>-114.54000000000002</v>
      </c>
      <c r="D106" s="20">
        <v>166.64</v>
      </c>
      <c r="E106" s="20">
        <v>81.609999999999985</v>
      </c>
      <c r="F106" s="20">
        <f t="shared" si="37"/>
        <v>1995.03</v>
      </c>
      <c r="G106" s="19">
        <f t="shared" ref="G106" si="40">SUM(G97:G105)</f>
        <v>100</v>
      </c>
      <c r="H106" s="20">
        <v>8223.02</v>
      </c>
      <c r="I106" s="20">
        <f>SUM(I97:I105)</f>
        <v>100.00000000000001</v>
      </c>
    </row>
  </sheetData>
  <phoneticPr fontId="0" type="noConversion"/>
  <pageMargins left="0.75" right="0.75" top="0.39" bottom="0.53" header="0.3" footer="0.28000000000000003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2014</vt:lpstr>
      <vt:lpstr>'2014'!Utskriftsområde</vt:lpstr>
      <vt:lpstr>'2014'!Utskriftsrubriker</vt:lpstr>
    </vt:vector>
  </TitlesOfParts>
  <Company>Fondbolagens Förening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Strand</dc:creator>
  <cp:lastModifiedBy>Fredrik Pettersson</cp:lastModifiedBy>
  <cp:lastPrinted>2015-02-03T08:28:23Z</cp:lastPrinted>
  <dcterms:created xsi:type="dcterms:W3CDTF">2001-01-11T13:23:45Z</dcterms:created>
  <dcterms:modified xsi:type="dcterms:W3CDTF">2015-02-03T08:28:26Z</dcterms:modified>
</cp:coreProperties>
</file>