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9320" windowHeight="10110"/>
  </bookViews>
  <sheets>
    <sheet name="Fonder 2014" sheetId="1" r:id="rId1"/>
  </sheets>
  <definedNames>
    <definedName name="_xlnm.Print_Area" localSheetId="0">'Fonder 2014'!$A$1:$Q$153</definedName>
  </definedNames>
  <calcPr calcId="145621"/>
</workbook>
</file>

<file path=xl/calcChain.xml><?xml version="1.0" encoding="utf-8"?>
<calcChain xmlns="http://schemas.openxmlformats.org/spreadsheetml/2006/main">
  <c r="D112" i="1" l="1"/>
  <c r="Q35" i="1"/>
  <c r="Q94" i="1" l="1"/>
  <c r="N83" i="1"/>
  <c r="O83" i="1" l="1"/>
  <c r="P83" i="1" s="1"/>
  <c r="Q83" i="1"/>
  <c r="Q26" i="1"/>
  <c r="N26" i="1"/>
  <c r="H112" i="1" l="1"/>
  <c r="G112" i="1"/>
  <c r="F112" i="1"/>
  <c r="C112" i="1"/>
  <c r="B112" i="1"/>
  <c r="L95" i="1"/>
  <c r="K95" i="1"/>
  <c r="J95" i="1"/>
  <c r="H95" i="1"/>
  <c r="G95" i="1"/>
  <c r="F95" i="1"/>
  <c r="O94" i="1"/>
  <c r="N94" i="1"/>
  <c r="P94" i="1" s="1"/>
  <c r="Q93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D95" i="1"/>
  <c r="C95" i="1"/>
  <c r="B95" i="1"/>
  <c r="L79" i="1"/>
  <c r="K79" i="1"/>
  <c r="J79" i="1"/>
  <c r="H79" i="1"/>
  <c r="G79" i="1"/>
  <c r="F79" i="1"/>
  <c r="D79" i="1"/>
  <c r="C79" i="1"/>
  <c r="B79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D22" i="1"/>
  <c r="F22" i="1"/>
  <c r="G22" i="1"/>
  <c r="H22" i="1"/>
  <c r="J22" i="1"/>
  <c r="K22" i="1"/>
  <c r="L22" i="1"/>
  <c r="F38" i="1"/>
  <c r="G38" i="1"/>
  <c r="H38" i="1"/>
  <c r="J38" i="1"/>
  <c r="K38" i="1"/>
  <c r="L38" i="1"/>
  <c r="P92" i="1" l="1"/>
  <c r="P86" i="1"/>
  <c r="P90" i="1"/>
  <c r="P93" i="1"/>
  <c r="P34" i="1"/>
  <c r="N95" i="1"/>
  <c r="P85" i="1"/>
  <c r="P84" i="1"/>
  <c r="P88" i="1"/>
  <c r="O95" i="1"/>
  <c r="P87" i="1"/>
  <c r="P91" i="1"/>
  <c r="P89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5" i="1" l="1"/>
  <c r="P38" i="1"/>
</calcChain>
</file>

<file path=xl/sharedStrings.xml><?xml version="1.0" encoding="utf-8"?>
<sst xmlns="http://schemas.openxmlformats.org/spreadsheetml/2006/main" count="192" uniqueCount="34">
  <si>
    <t>Månad</t>
  </si>
  <si>
    <t xml:space="preserve">Aktiefonder </t>
  </si>
  <si>
    <t>Blandfonder</t>
  </si>
  <si>
    <t>Obligationsfonder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</si>
  <si>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</si>
  <si>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</si>
  <si>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</si>
  <si>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</si>
  <si>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</si>
  <si>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</si>
  <si>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</si>
  <si>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</si>
  <si>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</si>
  <si>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</si>
  <si>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</si>
  <si>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</si>
  <si>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</si>
  <si>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</si>
  <si>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</si>
  <si>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</si>
  <si>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</si>
  <si>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Penningmarknadsfonder</t>
  </si>
  <si>
    <t>Hedgefonder</t>
  </si>
  <si>
    <t>Övriga fonder</t>
  </si>
  <si>
    <t>TOTALT</t>
  </si>
  <si>
    <t>Statistiken avser fonder marknadsförda av Fondbolagens förenings medlemsföretag.</t>
  </si>
  <si>
    <t>Statistiken avser fonder marknadsförda av föreningens medlemsföretag exkl. fondsparande/förmögenhet via premiepensionen.</t>
  </si>
  <si>
    <t>Statistiken är dock kompletterad med icke-medlemmars fonder i premiepensionssystemet.</t>
  </si>
  <si>
    <t>NYSPARANDE I FONDER OCH FONDFÖRMÖGENHET 2014 (MSEK)</t>
  </si>
  <si>
    <t>NYSPARANDE I FONDER OCH FONDFÖRMÖGENHET EXKLUSIVE PPM 2014 (MSEK)</t>
  </si>
  <si>
    <t>varavpost till Blandfonder</t>
  </si>
  <si>
    <t>varavpost till Obligationsfonder</t>
  </si>
  <si>
    <t>Genrationsfonder</t>
  </si>
  <si>
    <t>Företagsobligationsfonder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</si>
</sst>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1" fillId="0" borderId="16" xfId="1" applyNumberFormat="1" applyFont="1" applyFill="1" applyBorder="1"/>
    <xf numFmtId="3" fontId="2" fillId="0" borderId="21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2">
    <cellStyle name="Normal" xfId="0" builtinId="0"/>
    <cellStyle name="Normal_Nysparande 2009" xfId="1"/>
  </cellStyles>
  <dxfs count="9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114</xdr:row>
      <xdr:rowOff>114300</xdr:rowOff>
    </xdr:from>
    <xdr:to>
      <xdr:col>9</xdr:col>
      <xdr:colOff>133350</xdr:colOff>
      <xdr:row>145</xdr:row>
      <xdr:rowOff>38100</xdr:rowOff>
    </xdr:to>
    <xdr:pic>
      <xdr:nvPicPr>
        <xdr:cNvPr id="11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773400"/>
          <a:ext cx="5114925" cy="405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zoomScaleNormal="100" workbookViewId="0">
      <selection activeCell="K4" sqref="K4"/>
    </sheetView>
  </sheetViews>
  <sheetFormatPr defaultRowHeight="10.5" x14ac:dyDescent="0.15"/>
  <cols>
    <col min="1" max="1" width="9.140625" style="1"/>
    <col min="2" max="4" width="8.140625" style="1" customWidth="1"/>
    <col min="5" max="5" width="9.140625" style="1"/>
    <col min="6" max="8" width="8.140625" style="1" customWidth="1"/>
    <col min="9" max="9" width="9.140625" style="1"/>
    <col min="10" max="11" width="8.42578125" style="1" bestFit="1" customWidth="1"/>
    <col min="12" max="12" width="8" style="1" customWidth="1"/>
    <col min="13" max="16" width="9.140625" style="1"/>
    <col min="17" max="17" width="10.140625" style="1" bestFit="1" customWidth="1"/>
    <col min="18" max="16384" width="9.140625" style="1"/>
  </cols>
  <sheetData>
    <row r="1" spans="1:17" x14ac:dyDescent="0.15">
      <c r="F1" s="2"/>
    </row>
    <row r="2" spans="1:17" x14ac:dyDescent="0.15">
      <c r="F2" s="2"/>
    </row>
    <row r="3" spans="1:17" x14ac:dyDescent="0.15">
      <c r="F3" s="2"/>
    </row>
    <row r="4" spans="1:17" ht="15" x14ac:dyDescent="0.2">
      <c r="A4" s="3" t="s">
        <v>28</v>
      </c>
    </row>
    <row r="6" spans="1:17" x14ac:dyDescent="0.15">
      <c r="F6" s="4"/>
    </row>
    <row r="7" spans="1:17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75" x14ac:dyDescent="0.2">
      <c r="A8" s="6" t="s">
        <v>0</v>
      </c>
      <c r="B8" s="61" t="s">
        <v>1</v>
      </c>
      <c r="C8" s="62"/>
      <c r="D8" s="62"/>
      <c r="E8" s="63"/>
      <c r="F8" s="61" t="s">
        <v>2</v>
      </c>
      <c r="G8" s="62" t="s">
        <v>2</v>
      </c>
      <c r="H8" s="62"/>
      <c r="I8" s="63"/>
      <c r="J8" s="61" t="s">
        <v>3</v>
      </c>
      <c r="K8" s="62" t="s">
        <v>2</v>
      </c>
      <c r="L8" s="62"/>
      <c r="M8" s="63"/>
    </row>
    <row r="9" spans="1:17" x14ac:dyDescent="0.15">
      <c r="A9" s="7"/>
      <c r="B9" s="8" t="s">
        <v>4</v>
      </c>
      <c r="C9" s="9" t="s">
        <v>5</v>
      </c>
      <c r="D9" s="10" t="s">
        <v>6</v>
      </c>
      <c r="E9" s="11" t="s">
        <v>7</v>
      </c>
      <c r="F9" s="12" t="s">
        <v>4</v>
      </c>
      <c r="G9" s="9" t="s">
        <v>5</v>
      </c>
      <c r="H9" s="9" t="s">
        <v>6</v>
      </c>
      <c r="I9" s="11" t="s">
        <v>7</v>
      </c>
      <c r="J9" s="12" t="s">
        <v>4</v>
      </c>
      <c r="K9" s="13" t="s">
        <v>5</v>
      </c>
      <c r="L9" s="9" t="s">
        <v>6</v>
      </c>
      <c r="M9" s="11" t="s">
        <v>7</v>
      </c>
    </row>
    <row r="10" spans="1:17" x14ac:dyDescent="0.15">
      <c r="A10" s="14" t="s">
        <v>8</v>
      </c>
      <c r="B10" s="56">
        <v>30579.938699999999</v>
      </c>
      <c r="C10" s="50">
        <v>28625.7978</v>
      </c>
      <c r="D10" s="50">
        <v>1954.1408999999985</v>
      </c>
      <c r="E10" s="57">
        <v>1342003.5534999999</v>
      </c>
      <c r="F10" s="56">
        <v>10164.0815</v>
      </c>
      <c r="G10" s="50">
        <v>8557.2402000000002</v>
      </c>
      <c r="H10" s="50">
        <v>1606.8413</v>
      </c>
      <c r="I10" s="57">
        <v>564120.57990000001</v>
      </c>
      <c r="J10" s="56">
        <v>11115.1983</v>
      </c>
      <c r="K10" s="50">
        <v>8345.1075999999994</v>
      </c>
      <c r="L10" s="50">
        <v>2770.0907000000007</v>
      </c>
      <c r="M10" s="57">
        <v>252434.4528</v>
      </c>
    </row>
    <row r="11" spans="1:17" x14ac:dyDescent="0.15">
      <c r="A11" s="15" t="s">
        <v>9</v>
      </c>
      <c r="B11" s="58">
        <v>27426.907200000001</v>
      </c>
      <c r="C11" s="51">
        <v>25654.097099999999</v>
      </c>
      <c r="D11" s="51">
        <v>1772.8101000000024</v>
      </c>
      <c r="E11" s="59">
        <v>1409497.9878</v>
      </c>
      <c r="F11" s="58">
        <v>9773.4809999999998</v>
      </c>
      <c r="G11" s="51">
        <v>5486.9697999999999</v>
      </c>
      <c r="H11" s="51">
        <v>4286.5111999999999</v>
      </c>
      <c r="I11" s="59">
        <v>582891.60290000006</v>
      </c>
      <c r="J11" s="58">
        <v>14600.6422</v>
      </c>
      <c r="K11" s="51">
        <v>8189.3793999999998</v>
      </c>
      <c r="L11" s="51">
        <v>6411.2628000000004</v>
      </c>
      <c r="M11" s="59">
        <v>259708.53450000001</v>
      </c>
    </row>
    <row r="12" spans="1:17" x14ac:dyDescent="0.15">
      <c r="A12" s="15" t="s">
        <v>10</v>
      </c>
      <c r="B12" s="58">
        <v>23108.6986</v>
      </c>
      <c r="C12" s="51">
        <v>31587.336800000001</v>
      </c>
      <c r="D12" s="51">
        <v>-8478.6382000000012</v>
      </c>
      <c r="E12" s="59">
        <v>1412407.5055</v>
      </c>
      <c r="F12" s="58">
        <v>9843.0048000000006</v>
      </c>
      <c r="G12" s="51">
        <v>6002.8221000000003</v>
      </c>
      <c r="H12" s="51">
        <v>3840.1827000000003</v>
      </c>
      <c r="I12" s="59">
        <v>591109.15689999994</v>
      </c>
      <c r="J12" s="58">
        <v>14264.681699999999</v>
      </c>
      <c r="K12" s="51">
        <v>8554.7078000000001</v>
      </c>
      <c r="L12" s="51">
        <v>5709.973899999999</v>
      </c>
      <c r="M12" s="59">
        <v>266538.49900000001</v>
      </c>
    </row>
    <row r="13" spans="1:17" x14ac:dyDescent="0.15">
      <c r="A13" s="15" t="s">
        <v>11</v>
      </c>
      <c r="B13" s="58">
        <v>27909.143100000001</v>
      </c>
      <c r="C13" s="51">
        <v>21417.4349</v>
      </c>
      <c r="D13" s="51">
        <v>6491.7082000000009</v>
      </c>
      <c r="E13" s="59">
        <v>1441020.1483</v>
      </c>
      <c r="F13" s="58">
        <v>10855.4948</v>
      </c>
      <c r="G13" s="51">
        <v>5610.5072</v>
      </c>
      <c r="H13" s="51">
        <v>5244.9876000000004</v>
      </c>
      <c r="I13" s="59">
        <v>602349.81290000002</v>
      </c>
      <c r="J13" s="58">
        <v>20155.693500000001</v>
      </c>
      <c r="K13" s="51">
        <v>6631.1692000000003</v>
      </c>
      <c r="L13" s="51">
        <v>13524.524300000001</v>
      </c>
      <c r="M13" s="59">
        <v>284167.53730000003</v>
      </c>
    </row>
    <row r="14" spans="1:17" x14ac:dyDescent="0.15">
      <c r="A14" s="15" t="s">
        <v>12</v>
      </c>
      <c r="B14" s="58">
        <v>24173.731899999999</v>
      </c>
      <c r="C14" s="51">
        <v>20001.429700000001</v>
      </c>
      <c r="D14" s="51">
        <v>4172.3021999999983</v>
      </c>
      <c r="E14" s="60">
        <v>1509966.5872</v>
      </c>
      <c r="F14" s="58">
        <v>10324.420400000001</v>
      </c>
      <c r="G14" s="51">
        <v>4964.5569999999998</v>
      </c>
      <c r="H14" s="51">
        <v>5359.8634000000011</v>
      </c>
      <c r="I14" s="60">
        <v>623936.43799999997</v>
      </c>
      <c r="J14" s="58">
        <v>12221.6358</v>
      </c>
      <c r="K14" s="51">
        <v>7407.4250000000002</v>
      </c>
      <c r="L14" s="51">
        <v>4814.2107999999998</v>
      </c>
      <c r="M14" s="60">
        <v>289658.76669999998</v>
      </c>
    </row>
    <row r="15" spans="1:17" x14ac:dyDescent="0.15">
      <c r="A15" s="15" t="s">
        <v>13</v>
      </c>
      <c r="B15" s="58">
        <v>25706.327399999998</v>
      </c>
      <c r="C15" s="51">
        <v>26208.2336</v>
      </c>
      <c r="D15" s="51">
        <v>-501.90620000000126</v>
      </c>
      <c r="E15" s="59">
        <v>1528288.7056</v>
      </c>
      <c r="F15" s="58">
        <v>9478.2651999999998</v>
      </c>
      <c r="G15" s="51">
        <v>5116.9393</v>
      </c>
      <c r="H15" s="51">
        <v>4361.3258999999998</v>
      </c>
      <c r="I15" s="59">
        <v>634053.10199999996</v>
      </c>
      <c r="J15" s="58">
        <v>13891.9498</v>
      </c>
      <c r="K15" s="51">
        <v>6610.8274000000001</v>
      </c>
      <c r="L15" s="51">
        <v>7281.1224000000002</v>
      </c>
      <c r="M15" s="59">
        <v>297646.9693</v>
      </c>
    </row>
    <row r="16" spans="1:17" x14ac:dyDescent="0.15">
      <c r="A16" s="15" t="s">
        <v>14</v>
      </c>
      <c r="B16" s="58">
        <v>18197.409</v>
      </c>
      <c r="C16" s="51">
        <v>16445.058400000002</v>
      </c>
      <c r="D16" s="51">
        <v>1752.3505999999979</v>
      </c>
      <c r="E16" s="59">
        <v>1538221.8884999999</v>
      </c>
      <c r="F16" s="58">
        <v>7627.6935000000003</v>
      </c>
      <c r="G16" s="51">
        <v>3651.201</v>
      </c>
      <c r="H16" s="51">
        <v>3976.4925000000003</v>
      </c>
      <c r="I16" s="59">
        <v>643399.77020000003</v>
      </c>
      <c r="J16" s="58">
        <v>11662.942499999999</v>
      </c>
      <c r="K16" s="51">
        <v>4638.5896000000002</v>
      </c>
      <c r="L16" s="51">
        <v>7024.352899999999</v>
      </c>
      <c r="M16" s="59">
        <v>305533.94910000003</v>
      </c>
    </row>
    <row r="17" spans="1:17" x14ac:dyDescent="0.15">
      <c r="A17" s="15" t="s">
        <v>15</v>
      </c>
      <c r="B17" s="16">
        <v>18550.808499999999</v>
      </c>
      <c r="C17" s="17">
        <v>19327.3894</v>
      </c>
      <c r="D17" s="17">
        <v>-776.58090000000084</v>
      </c>
      <c r="E17" s="20">
        <v>1558660.6532999999</v>
      </c>
      <c r="F17" s="16">
        <v>7605.9777999999997</v>
      </c>
      <c r="G17" s="17">
        <v>4108.9062000000004</v>
      </c>
      <c r="H17" s="17">
        <v>3497.0715999999993</v>
      </c>
      <c r="I17" s="20">
        <v>653121.76950000005</v>
      </c>
      <c r="J17" s="16">
        <v>11380.275799999999</v>
      </c>
      <c r="K17" s="17">
        <v>6423.1037999999999</v>
      </c>
      <c r="L17" s="17">
        <v>4957.1719999999996</v>
      </c>
      <c r="M17" s="20">
        <v>312640.9167</v>
      </c>
    </row>
    <row r="18" spans="1:17" x14ac:dyDescent="0.15">
      <c r="A18" s="15" t="s">
        <v>16</v>
      </c>
      <c r="B18" s="16">
        <v>24465.873299999999</v>
      </c>
      <c r="C18" s="17">
        <v>27316.667799999999</v>
      </c>
      <c r="D18" s="17">
        <v>-2850.7945</v>
      </c>
      <c r="E18" s="20">
        <v>1546887.2298999999</v>
      </c>
      <c r="F18" s="16">
        <v>15031.983099999999</v>
      </c>
      <c r="G18" s="17">
        <v>8194.6528999999991</v>
      </c>
      <c r="H18" s="17">
        <v>6837.3302000000003</v>
      </c>
      <c r="I18" s="20">
        <v>660792.71880000003</v>
      </c>
      <c r="J18" s="16">
        <v>14376.842500000001</v>
      </c>
      <c r="K18" s="17">
        <v>9920.1869000000006</v>
      </c>
      <c r="L18" s="17">
        <v>4456.6556</v>
      </c>
      <c r="M18" s="18">
        <v>316086.06550000003</v>
      </c>
    </row>
    <row r="19" spans="1:17" x14ac:dyDescent="0.15">
      <c r="A19" s="15" t="s">
        <v>17</v>
      </c>
      <c r="B19" s="21">
        <v>27143.431</v>
      </c>
      <c r="C19" s="17">
        <v>42818.787700000001</v>
      </c>
      <c r="D19" s="17">
        <v>-15675.3567</v>
      </c>
      <c r="E19" s="16">
        <v>1570031.9127</v>
      </c>
      <c r="F19" s="21">
        <v>17027.4427</v>
      </c>
      <c r="G19" s="17">
        <v>10627.9853</v>
      </c>
      <c r="H19" s="17">
        <v>6399.4573999999993</v>
      </c>
      <c r="I19" s="16">
        <v>673912.49060000002</v>
      </c>
      <c r="J19" s="21">
        <v>21172.893100000001</v>
      </c>
      <c r="K19" s="17">
        <v>16060.006600000001</v>
      </c>
      <c r="L19" s="17">
        <v>5112.8865000000005</v>
      </c>
      <c r="M19" s="20">
        <v>323361.8052</v>
      </c>
    </row>
    <row r="20" spans="1:17" x14ac:dyDescent="0.15">
      <c r="A20" s="15" t="s">
        <v>18</v>
      </c>
      <c r="B20" s="21">
        <v>30307.362099999998</v>
      </c>
      <c r="C20" s="17">
        <v>27185.087599999999</v>
      </c>
      <c r="D20" s="17">
        <v>3122.2744999999995</v>
      </c>
      <c r="E20" s="16">
        <v>1612684.2043999999</v>
      </c>
      <c r="F20" s="21">
        <v>17032.532500000001</v>
      </c>
      <c r="G20" s="17">
        <v>8967.2203000000009</v>
      </c>
      <c r="H20" s="17">
        <v>8065.3122000000003</v>
      </c>
      <c r="I20" s="16">
        <v>696063.69279999996</v>
      </c>
      <c r="J20" s="21">
        <v>13159.6122</v>
      </c>
      <c r="K20" s="17">
        <v>14270.914000000001</v>
      </c>
      <c r="L20" s="17">
        <v>-1111.3018000000011</v>
      </c>
      <c r="M20" s="18">
        <v>323056.3468</v>
      </c>
    </row>
    <row r="21" spans="1:17" x14ac:dyDescent="0.15">
      <c r="A21" s="22" t="s">
        <v>19</v>
      </c>
      <c r="B21" s="23">
        <v>56565.560100000002</v>
      </c>
      <c r="C21" s="24">
        <v>37842.375599999999</v>
      </c>
      <c r="D21" s="25">
        <v>18723.184500000003</v>
      </c>
      <c r="E21" s="26">
        <v>1669288.3304999999</v>
      </c>
      <c r="F21" s="23">
        <v>24098.654900000001</v>
      </c>
      <c r="G21" s="24">
        <v>7183.0074000000004</v>
      </c>
      <c r="H21" s="25">
        <v>16915.647499999999</v>
      </c>
      <c r="I21" s="26">
        <v>718403.60470000003</v>
      </c>
      <c r="J21" s="23">
        <v>20520.635600000001</v>
      </c>
      <c r="K21" s="24">
        <v>12848.5108</v>
      </c>
      <c r="L21" s="25">
        <v>7672.1248000000014</v>
      </c>
      <c r="M21" s="26">
        <v>329411.02769999998</v>
      </c>
    </row>
    <row r="22" spans="1:17" ht="15" customHeight="1" x14ac:dyDescent="0.15">
      <c r="A22" s="7" t="s">
        <v>20</v>
      </c>
      <c r="B22" s="27">
        <f t="shared" ref="B22:L22" si="0">SUM(B10:B21)</f>
        <v>334135.19090000005</v>
      </c>
      <c r="C22" s="28">
        <f t="shared" si="0"/>
        <v>324429.69640000002</v>
      </c>
      <c r="D22" s="28">
        <f t="shared" si="0"/>
        <v>9705.4944999999971</v>
      </c>
      <c r="E22" s="29"/>
      <c r="F22" s="27">
        <f t="shared" si="0"/>
        <v>148863.03219999999</v>
      </c>
      <c r="G22" s="28">
        <f t="shared" si="0"/>
        <v>78472.008700000006</v>
      </c>
      <c r="H22" s="28">
        <f t="shared" si="0"/>
        <v>70391.02350000001</v>
      </c>
      <c r="I22" s="29"/>
      <c r="J22" s="27">
        <f t="shared" si="0"/>
        <v>178523.00300000003</v>
      </c>
      <c r="K22" s="28">
        <f t="shared" si="0"/>
        <v>109899.92810000002</v>
      </c>
      <c r="L22" s="28">
        <f t="shared" si="0"/>
        <v>68623.074899999992</v>
      </c>
      <c r="M22" s="29"/>
    </row>
    <row r="23" spans="1:17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7" ht="12.75" x14ac:dyDescent="0.2">
      <c r="A24" s="6" t="s">
        <v>0</v>
      </c>
      <c r="B24" s="61" t="s">
        <v>21</v>
      </c>
      <c r="C24" s="62" t="s">
        <v>2</v>
      </c>
      <c r="D24" s="62"/>
      <c r="E24" s="63"/>
      <c r="F24" s="61" t="s">
        <v>22</v>
      </c>
      <c r="G24" s="62"/>
      <c r="H24" s="62"/>
      <c r="I24" s="63"/>
      <c r="J24" s="61" t="s">
        <v>23</v>
      </c>
      <c r="K24" s="62"/>
      <c r="L24" s="62"/>
      <c r="M24" s="63"/>
      <c r="N24" s="61" t="s">
        <v>24</v>
      </c>
      <c r="O24" s="62" t="s">
        <v>2</v>
      </c>
      <c r="P24" s="62"/>
      <c r="Q24" s="63"/>
    </row>
    <row r="25" spans="1:17" x14ac:dyDescent="0.15">
      <c r="A25" s="7"/>
      <c r="B25" s="12" t="s">
        <v>4</v>
      </c>
      <c r="C25" s="13" t="s">
        <v>5</v>
      </c>
      <c r="D25" s="9" t="s">
        <v>6</v>
      </c>
      <c r="E25" s="11" t="s">
        <v>7</v>
      </c>
      <c r="F25" s="12" t="s">
        <v>4</v>
      </c>
      <c r="G25" s="13" t="s">
        <v>5</v>
      </c>
      <c r="H25" s="9" t="s">
        <v>6</v>
      </c>
      <c r="I25" s="11" t="s">
        <v>7</v>
      </c>
      <c r="J25" s="12" t="s">
        <v>4</v>
      </c>
      <c r="K25" s="13" t="s">
        <v>5</v>
      </c>
      <c r="L25" s="9" t="s">
        <v>6</v>
      </c>
      <c r="M25" s="11" t="s">
        <v>7</v>
      </c>
      <c r="N25" s="12" t="s">
        <v>4</v>
      </c>
      <c r="O25" s="13" t="s">
        <v>5</v>
      </c>
      <c r="P25" s="9" t="s">
        <v>6</v>
      </c>
      <c r="Q25" s="11" t="s">
        <v>7</v>
      </c>
    </row>
    <row r="26" spans="1:17" x14ac:dyDescent="0.15">
      <c r="A26" s="14" t="s">
        <v>8</v>
      </c>
      <c r="B26" s="56">
        <v>14396.375099999999</v>
      </c>
      <c r="C26" s="50">
        <v>9517.8361000000004</v>
      </c>
      <c r="D26" s="50">
        <v>4878.5389999999989</v>
      </c>
      <c r="E26" s="57">
        <v>246155.75700000001</v>
      </c>
      <c r="F26" s="56">
        <v>974.56949999999995</v>
      </c>
      <c r="G26" s="50">
        <v>1114.1189999999999</v>
      </c>
      <c r="H26" s="50">
        <v>-139.54949999999997</v>
      </c>
      <c r="I26" s="57">
        <v>30616.955900000001</v>
      </c>
      <c r="J26" s="56">
        <v>103.949</v>
      </c>
      <c r="K26" s="50">
        <v>76.302000000000007</v>
      </c>
      <c r="L26" s="50">
        <v>27.646999999999991</v>
      </c>
      <c r="M26" s="57">
        <v>6112.7849999999999</v>
      </c>
      <c r="N26" s="32">
        <f>B10+F10+J10+B26+F26+J26</f>
        <v>67334.112099999998</v>
      </c>
      <c r="O26" s="33">
        <f t="shared" ref="O26:O37" si="1">C10+G10+K10+C26+G26+K26</f>
        <v>56236.402700000006</v>
      </c>
      <c r="P26" s="33">
        <f>+N26-O26</f>
        <v>11097.709399999992</v>
      </c>
      <c r="Q26" s="34">
        <f>E10+I10+M10+E26+I26+M26</f>
        <v>2441444.0841000001</v>
      </c>
    </row>
    <row r="27" spans="1:17" x14ac:dyDescent="0.15">
      <c r="A27" s="15" t="s">
        <v>9</v>
      </c>
      <c r="B27" s="58">
        <v>10757.1638</v>
      </c>
      <c r="C27" s="51">
        <v>10678.453799999999</v>
      </c>
      <c r="D27" s="51">
        <v>78.710000000000946</v>
      </c>
      <c r="E27" s="59">
        <v>246684.78640000001</v>
      </c>
      <c r="F27" s="58">
        <v>1214.5661</v>
      </c>
      <c r="G27" s="51">
        <v>1129.9087999999999</v>
      </c>
      <c r="H27" s="51">
        <v>84.657300000000077</v>
      </c>
      <c r="I27" s="59">
        <v>30601.7948</v>
      </c>
      <c r="J27" s="58">
        <v>66.936000000000007</v>
      </c>
      <c r="K27" s="51">
        <v>899.54399999999998</v>
      </c>
      <c r="L27" s="51">
        <v>-832.60799999999995</v>
      </c>
      <c r="M27" s="59">
        <v>5437.134</v>
      </c>
      <c r="N27" s="35">
        <f t="shared" ref="N27:N37" si="2">B11+F11+J11+B27+F27+J27</f>
        <v>63839.696300000011</v>
      </c>
      <c r="O27" s="36">
        <f t="shared" si="1"/>
        <v>52038.352899999998</v>
      </c>
      <c r="P27" s="36">
        <f t="shared" ref="P27:P37" si="3">+N27-O27</f>
        <v>11801.343400000012</v>
      </c>
      <c r="Q27" s="37">
        <f t="shared" ref="Q27:Q37" si="4">E11+I11+M11+E27+I27+M27</f>
        <v>2534821.8404000001</v>
      </c>
    </row>
    <row r="28" spans="1:17" x14ac:dyDescent="0.15">
      <c r="A28" s="15" t="s">
        <v>10</v>
      </c>
      <c r="B28" s="58">
        <v>16106.629800000001</v>
      </c>
      <c r="C28" s="51">
        <v>12749.4149</v>
      </c>
      <c r="D28" s="51">
        <v>3357.2149000000009</v>
      </c>
      <c r="E28" s="59">
        <v>250440.0471</v>
      </c>
      <c r="F28" s="58">
        <v>1312.3151</v>
      </c>
      <c r="G28" s="51">
        <v>1510.2571</v>
      </c>
      <c r="H28" s="51">
        <v>-197.94200000000001</v>
      </c>
      <c r="I28" s="59">
        <v>30349.936600000001</v>
      </c>
      <c r="J28" s="58">
        <v>2706.7017000000001</v>
      </c>
      <c r="K28" s="51">
        <v>86.225099999999998</v>
      </c>
      <c r="L28" s="51">
        <v>2620.4766</v>
      </c>
      <c r="M28" s="59">
        <v>8137.5442000000003</v>
      </c>
      <c r="N28" s="35">
        <f t="shared" si="2"/>
        <v>67342.031700000007</v>
      </c>
      <c r="O28" s="36">
        <f t="shared" si="1"/>
        <v>60490.763800000008</v>
      </c>
      <c r="P28" s="36">
        <f t="shared" si="3"/>
        <v>6851.2678999999989</v>
      </c>
      <c r="Q28" s="37">
        <f t="shared" si="4"/>
        <v>2558982.6892999997</v>
      </c>
    </row>
    <row r="29" spans="1:17" x14ac:dyDescent="0.15">
      <c r="A29" s="15" t="s">
        <v>11</v>
      </c>
      <c r="B29" s="58">
        <v>10379.2269</v>
      </c>
      <c r="C29" s="51">
        <v>9767.4539000000004</v>
      </c>
      <c r="D29" s="51">
        <v>611.77299999999923</v>
      </c>
      <c r="E29" s="59">
        <v>251221.3971</v>
      </c>
      <c r="F29" s="58">
        <v>1039.0147999999999</v>
      </c>
      <c r="G29" s="51">
        <v>876.57799999999997</v>
      </c>
      <c r="H29" s="51">
        <v>162.43679999999995</v>
      </c>
      <c r="I29" s="59">
        <v>30411.558199999999</v>
      </c>
      <c r="J29" s="58">
        <v>59.923099999999998</v>
      </c>
      <c r="K29" s="51">
        <v>99.977699999999999</v>
      </c>
      <c r="L29" s="51">
        <v>-40.054600000000001</v>
      </c>
      <c r="M29" s="59">
        <v>8174.8937999999998</v>
      </c>
      <c r="N29" s="35">
        <f t="shared" si="2"/>
        <v>70398.496200000009</v>
      </c>
      <c r="O29" s="36">
        <f t="shared" si="1"/>
        <v>44403.120900000009</v>
      </c>
      <c r="P29" s="36">
        <f t="shared" si="3"/>
        <v>25995.3753</v>
      </c>
      <c r="Q29" s="37">
        <f t="shared" si="4"/>
        <v>2617345.3476000004</v>
      </c>
    </row>
    <row r="30" spans="1:17" x14ac:dyDescent="0.15">
      <c r="A30" s="15" t="s">
        <v>12</v>
      </c>
      <c r="B30" s="58">
        <v>9199.2152000000006</v>
      </c>
      <c r="C30" s="51">
        <v>11066.403899999999</v>
      </c>
      <c r="D30" s="51">
        <v>-1867.1886999999988</v>
      </c>
      <c r="E30" s="60">
        <v>249242.04939999999</v>
      </c>
      <c r="F30" s="58">
        <v>1551.2465</v>
      </c>
      <c r="G30" s="51">
        <v>605.48289999999997</v>
      </c>
      <c r="H30" s="51">
        <v>945.7636</v>
      </c>
      <c r="I30" s="60">
        <v>31441.433000000001</v>
      </c>
      <c r="J30" s="58">
        <v>83.435100000000006</v>
      </c>
      <c r="K30" s="51">
        <v>184.6884</v>
      </c>
      <c r="L30" s="51">
        <v>-101.2533</v>
      </c>
      <c r="M30" s="60">
        <v>8193.8974999999991</v>
      </c>
      <c r="N30" s="35">
        <f t="shared" si="2"/>
        <v>57553.684900000007</v>
      </c>
      <c r="O30" s="36">
        <f t="shared" si="1"/>
        <v>44229.986900000004</v>
      </c>
      <c r="P30" s="36">
        <f t="shared" si="3"/>
        <v>13323.698000000004</v>
      </c>
      <c r="Q30" s="38">
        <f t="shared" si="4"/>
        <v>2712439.1718000001</v>
      </c>
    </row>
    <row r="31" spans="1:17" x14ac:dyDescent="0.15">
      <c r="A31" s="15" t="s">
        <v>13</v>
      </c>
      <c r="B31" s="58">
        <v>12207.422399999999</v>
      </c>
      <c r="C31" s="51">
        <v>11478.2358</v>
      </c>
      <c r="D31" s="51">
        <v>729.18659999999909</v>
      </c>
      <c r="E31" s="59">
        <v>250301.86910000001</v>
      </c>
      <c r="F31" s="58">
        <v>1639.5678</v>
      </c>
      <c r="G31" s="51">
        <v>1760.5213000000001</v>
      </c>
      <c r="H31" s="51">
        <v>-120.95350000000008</v>
      </c>
      <c r="I31" s="59">
        <v>31395.356599999999</v>
      </c>
      <c r="J31" s="58">
        <v>445.94600000000003</v>
      </c>
      <c r="K31" s="51">
        <v>143.82079999999999</v>
      </c>
      <c r="L31" s="51">
        <v>302.12520000000006</v>
      </c>
      <c r="M31" s="59">
        <v>8552.6142</v>
      </c>
      <c r="N31" s="35">
        <f t="shared" si="2"/>
        <v>63369.478600000002</v>
      </c>
      <c r="O31" s="36">
        <f t="shared" si="1"/>
        <v>51318.578200000004</v>
      </c>
      <c r="P31" s="36">
        <f t="shared" si="3"/>
        <v>12050.900399999999</v>
      </c>
      <c r="Q31" s="37">
        <f t="shared" si="4"/>
        <v>2750238.6168</v>
      </c>
    </row>
    <row r="32" spans="1:17" x14ac:dyDescent="0.15">
      <c r="A32" s="15" t="s">
        <v>14</v>
      </c>
      <c r="B32" s="58">
        <v>8303.4503999999997</v>
      </c>
      <c r="C32" s="51">
        <v>6972.1902</v>
      </c>
      <c r="D32" s="51">
        <v>1331.2601999999997</v>
      </c>
      <c r="E32" s="59">
        <v>251765.84729999999</v>
      </c>
      <c r="F32" s="58">
        <v>850.5539</v>
      </c>
      <c r="G32" s="51">
        <v>558.11249999999995</v>
      </c>
      <c r="H32" s="51">
        <v>292.44140000000004</v>
      </c>
      <c r="I32" s="59">
        <v>31457.9437</v>
      </c>
      <c r="J32" s="58">
        <v>166.73070000000001</v>
      </c>
      <c r="K32" s="51">
        <v>92.232900000000001</v>
      </c>
      <c r="L32" s="51">
        <v>74.497800000000012</v>
      </c>
      <c r="M32" s="59">
        <v>8725.1095000000005</v>
      </c>
      <c r="N32" s="35">
        <f t="shared" si="2"/>
        <v>46808.78</v>
      </c>
      <c r="O32" s="36">
        <f t="shared" si="1"/>
        <v>32357.384600000001</v>
      </c>
      <c r="P32" s="36">
        <f t="shared" si="3"/>
        <v>14451.395399999998</v>
      </c>
      <c r="Q32" s="37">
        <f t="shared" si="4"/>
        <v>2779104.5082999999</v>
      </c>
    </row>
    <row r="33" spans="1:17" x14ac:dyDescent="0.15">
      <c r="A33" s="15" t="s">
        <v>15</v>
      </c>
      <c r="B33" s="16">
        <v>8232.7297999999992</v>
      </c>
      <c r="C33" s="17">
        <v>9023.1826999999994</v>
      </c>
      <c r="D33" s="17">
        <v>-790.45290000000023</v>
      </c>
      <c r="E33" s="20">
        <v>251134.58910000001</v>
      </c>
      <c r="F33" s="16">
        <v>748.09400000000005</v>
      </c>
      <c r="G33" s="17">
        <v>490.95760000000001</v>
      </c>
      <c r="H33" s="17">
        <v>257.13640000000004</v>
      </c>
      <c r="I33" s="20">
        <v>32148.1976</v>
      </c>
      <c r="J33" s="16">
        <v>35.9407</v>
      </c>
      <c r="K33" s="17">
        <v>37.313099999999999</v>
      </c>
      <c r="L33" s="17">
        <v>-1.372399999999999</v>
      </c>
      <c r="M33" s="20">
        <v>8773.9449999999997</v>
      </c>
      <c r="N33" s="35">
        <f t="shared" si="2"/>
        <v>46553.826599999993</v>
      </c>
      <c r="O33" s="36">
        <f t="shared" si="1"/>
        <v>39410.852800000001</v>
      </c>
      <c r="P33" s="36">
        <f>+N33-O33</f>
        <v>7142.9737999999925</v>
      </c>
      <c r="Q33" s="39">
        <f t="shared" si="4"/>
        <v>2816480.0711999997</v>
      </c>
    </row>
    <row r="34" spans="1:17" x14ac:dyDescent="0.15">
      <c r="A34" s="15" t="s">
        <v>16</v>
      </c>
      <c r="B34" s="16">
        <v>12391.132</v>
      </c>
      <c r="C34" s="17">
        <v>11746.9951</v>
      </c>
      <c r="D34" s="17">
        <v>644.13689999999951</v>
      </c>
      <c r="E34" s="20">
        <v>251817.28810000001</v>
      </c>
      <c r="F34" s="16">
        <v>933.75940000000003</v>
      </c>
      <c r="G34" s="17">
        <v>928.31399999999996</v>
      </c>
      <c r="H34" s="17">
        <v>5.4454000000000633</v>
      </c>
      <c r="I34" s="20">
        <v>32249.162499999999</v>
      </c>
      <c r="J34" s="16">
        <v>101.7257</v>
      </c>
      <c r="K34" s="17">
        <v>56.104300000000002</v>
      </c>
      <c r="L34" s="17">
        <v>45.621400000000001</v>
      </c>
      <c r="M34" s="20">
        <v>8795.5825000000004</v>
      </c>
      <c r="N34" s="35">
        <f t="shared" si="2"/>
        <v>67301.315999999992</v>
      </c>
      <c r="O34" s="36">
        <f t="shared" si="1"/>
        <v>58162.920999999995</v>
      </c>
      <c r="P34" s="36">
        <f t="shared" si="3"/>
        <v>9138.3949999999968</v>
      </c>
      <c r="Q34" s="37">
        <f t="shared" si="4"/>
        <v>2816628.0473000002</v>
      </c>
    </row>
    <row r="35" spans="1:17" x14ac:dyDescent="0.15">
      <c r="A35" s="15" t="s">
        <v>17</v>
      </c>
      <c r="B35" s="21">
        <v>16451.425500000001</v>
      </c>
      <c r="C35" s="17">
        <v>14840.5476</v>
      </c>
      <c r="D35" s="17">
        <v>1610.8779000000013</v>
      </c>
      <c r="E35" s="18">
        <v>252090.8028</v>
      </c>
      <c r="F35" s="21">
        <v>1865.4844000000001</v>
      </c>
      <c r="G35" s="17">
        <v>1905.6538</v>
      </c>
      <c r="H35" s="17">
        <v>-40.169399999999996</v>
      </c>
      <c r="I35" s="16">
        <v>32361.492300000002</v>
      </c>
      <c r="J35" s="21">
        <v>169.9555</v>
      </c>
      <c r="K35" s="17">
        <v>87.534999999999997</v>
      </c>
      <c r="L35" s="17">
        <v>82.420500000000004</v>
      </c>
      <c r="M35" s="16">
        <v>9220.4603999999999</v>
      </c>
      <c r="N35" s="40">
        <f t="shared" si="2"/>
        <v>83830.632199999993</v>
      </c>
      <c r="O35" s="36">
        <f t="shared" si="1"/>
        <v>86340.516000000018</v>
      </c>
      <c r="P35" s="36">
        <f t="shared" si="3"/>
        <v>-2509.8838000000251</v>
      </c>
      <c r="Q35" s="39">
        <f>E19+I19+M19+E35+I35+M35</f>
        <v>2860978.9640000002</v>
      </c>
    </row>
    <row r="36" spans="1:17" x14ac:dyDescent="0.15">
      <c r="A36" s="15" t="s">
        <v>18</v>
      </c>
      <c r="B36" s="21">
        <v>6785.1849000000002</v>
      </c>
      <c r="C36" s="17">
        <v>14628.1798</v>
      </c>
      <c r="D36" s="17">
        <v>-7842.9948999999997</v>
      </c>
      <c r="E36" s="20">
        <v>244177.84220000001</v>
      </c>
      <c r="F36" s="21">
        <v>2484.6183000000001</v>
      </c>
      <c r="G36" s="17">
        <v>1099.8943999999999</v>
      </c>
      <c r="H36" s="17">
        <v>1384.7239000000002</v>
      </c>
      <c r="I36" s="16">
        <v>33927.636299999998</v>
      </c>
      <c r="J36" s="21">
        <v>62.085900000000002</v>
      </c>
      <c r="K36" s="17">
        <v>64.551400000000001</v>
      </c>
      <c r="L36" s="17">
        <v>-2.4654999999999987</v>
      </c>
      <c r="M36" s="16">
        <v>9242.0810000000001</v>
      </c>
      <c r="N36" s="40">
        <f t="shared" si="2"/>
        <v>69831.395900000003</v>
      </c>
      <c r="O36" s="36">
        <f t="shared" si="1"/>
        <v>66215.847500000003</v>
      </c>
      <c r="P36" s="36">
        <f t="shared" si="3"/>
        <v>3615.5483999999997</v>
      </c>
      <c r="Q36" s="37">
        <f t="shared" si="4"/>
        <v>2919151.8034999995</v>
      </c>
    </row>
    <row r="37" spans="1:17" x14ac:dyDescent="0.15">
      <c r="A37" s="22" t="s">
        <v>19</v>
      </c>
      <c r="B37" s="23">
        <v>11144.8243</v>
      </c>
      <c r="C37" s="24">
        <v>15817.6677</v>
      </c>
      <c r="D37" s="25">
        <v>-4672.8433999999997</v>
      </c>
      <c r="E37" s="26">
        <v>239698.5852</v>
      </c>
      <c r="F37" s="23">
        <v>3399.2800999999999</v>
      </c>
      <c r="G37" s="24">
        <v>2075.1408000000001</v>
      </c>
      <c r="H37" s="25">
        <v>1324.1392999999998</v>
      </c>
      <c r="I37" s="26">
        <v>35755.371299999999</v>
      </c>
      <c r="J37" s="23">
        <v>53.533799999999999</v>
      </c>
      <c r="K37" s="24">
        <v>185.54920000000001</v>
      </c>
      <c r="L37" s="25">
        <v>-132.0154</v>
      </c>
      <c r="M37" s="26">
        <v>9202.1573000000008</v>
      </c>
      <c r="N37" s="41">
        <f t="shared" si="2"/>
        <v>115782.48880000002</v>
      </c>
      <c r="O37" s="28">
        <f t="shared" si="1"/>
        <v>75952.251499999998</v>
      </c>
      <c r="P37" s="42">
        <f t="shared" si="3"/>
        <v>39830.237300000023</v>
      </c>
      <c r="Q37" s="43">
        <f t="shared" si="4"/>
        <v>3001759.0767000001</v>
      </c>
    </row>
    <row r="38" spans="1:17" ht="15" customHeight="1" x14ac:dyDescent="0.15">
      <c r="A38" s="7" t="s">
        <v>20</v>
      </c>
      <c r="B38" s="27">
        <f t="shared" ref="B38:D38" si="5">SUM(B26:B37)</f>
        <v>136354.7801</v>
      </c>
      <c r="C38" s="28">
        <f t="shared" si="5"/>
        <v>138286.56150000001</v>
      </c>
      <c r="D38" s="28">
        <f t="shared" si="5"/>
        <v>-1931.7813999999998</v>
      </c>
      <c r="E38" s="29"/>
      <c r="F38" s="27">
        <f t="shared" ref="F38:L38" si="6">SUM(F26:F37)</f>
        <v>18013.069900000002</v>
      </c>
      <c r="G38" s="28">
        <f t="shared" si="6"/>
        <v>14054.940200000001</v>
      </c>
      <c r="H38" s="28">
        <f t="shared" si="6"/>
        <v>3958.1297000000004</v>
      </c>
      <c r="I38" s="29"/>
      <c r="J38" s="27">
        <f t="shared" si="6"/>
        <v>4056.8632000000002</v>
      </c>
      <c r="K38" s="27">
        <f t="shared" si="6"/>
        <v>2013.8439000000001</v>
      </c>
      <c r="L38" s="28">
        <f t="shared" si="6"/>
        <v>2043.0193000000002</v>
      </c>
      <c r="M38" s="29"/>
      <c r="N38" s="27">
        <f>SUM(N26:N37)</f>
        <v>819945.93930000009</v>
      </c>
      <c r="O38" s="27">
        <f>SUM(O26:O37)</f>
        <v>667156.97880000004</v>
      </c>
      <c r="P38" s="28">
        <f>SUM(P26:P37)</f>
        <v>152788.96049999999</v>
      </c>
      <c r="Q38" s="29"/>
    </row>
    <row r="39" spans="1:17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7" ht="12.75" x14ac:dyDescent="0.2">
      <c r="A40" s="49"/>
      <c r="B40" s="61" t="s">
        <v>30</v>
      </c>
      <c r="C40" s="62"/>
      <c r="D40" s="62"/>
      <c r="E40" s="63"/>
      <c r="F40" s="61" t="s">
        <v>31</v>
      </c>
      <c r="G40" s="62"/>
      <c r="H40" s="62"/>
      <c r="I40" s="63"/>
      <c r="J40" s="45"/>
      <c r="K40" s="45"/>
      <c r="L40" s="45"/>
      <c r="M40" s="45"/>
      <c r="N40" s="2"/>
      <c r="O40" s="2"/>
      <c r="P40" s="2"/>
      <c r="Q40" s="2"/>
    </row>
    <row r="41" spans="1:17" ht="12.75" x14ac:dyDescent="0.2">
      <c r="A41" s="6" t="s">
        <v>0</v>
      </c>
      <c r="B41" s="61" t="s">
        <v>32</v>
      </c>
      <c r="C41" s="62"/>
      <c r="D41" s="62"/>
      <c r="E41" s="63"/>
      <c r="F41" s="61" t="s">
        <v>33</v>
      </c>
      <c r="G41" s="62"/>
      <c r="H41" s="62"/>
      <c r="I41" s="63"/>
      <c r="J41" s="45"/>
      <c r="K41" s="45"/>
      <c r="L41" s="45"/>
      <c r="M41" s="45"/>
      <c r="N41" s="2"/>
      <c r="O41" s="2"/>
      <c r="P41" s="2"/>
      <c r="Q41" s="2"/>
    </row>
    <row r="42" spans="1:17" x14ac:dyDescent="0.15">
      <c r="A42" s="7"/>
      <c r="B42" s="12" t="s">
        <v>4</v>
      </c>
      <c r="C42" s="13" t="s">
        <v>5</v>
      </c>
      <c r="D42" s="9" t="s">
        <v>6</v>
      </c>
      <c r="E42" s="11" t="s">
        <v>7</v>
      </c>
      <c r="F42" s="12" t="s">
        <v>4</v>
      </c>
      <c r="G42" s="13" t="s">
        <v>5</v>
      </c>
      <c r="H42" s="9" t="s">
        <v>6</v>
      </c>
      <c r="I42" s="11" t="s">
        <v>7</v>
      </c>
      <c r="J42" s="45"/>
      <c r="K42" s="45"/>
      <c r="L42" s="45"/>
      <c r="M42" s="45"/>
      <c r="N42" s="2"/>
      <c r="O42" s="2"/>
      <c r="P42" s="2"/>
      <c r="Q42" s="2"/>
    </row>
    <row r="43" spans="1:17" x14ac:dyDescent="0.15">
      <c r="A43" s="14" t="s">
        <v>8</v>
      </c>
      <c r="B43" s="50">
        <v>1112.1371999999999</v>
      </c>
      <c r="C43" s="50">
        <v>848.77930000000003</v>
      </c>
      <c r="D43" s="50">
        <v>263.35789999999986</v>
      </c>
      <c r="E43" s="50">
        <v>172441.60010000001</v>
      </c>
      <c r="F43" s="50">
        <v>5269.7478000000001</v>
      </c>
      <c r="G43" s="50">
        <v>3001.2091</v>
      </c>
      <c r="H43" s="50">
        <v>2268.5387000000001</v>
      </c>
      <c r="I43" s="59">
        <v>77440.127699999997</v>
      </c>
      <c r="J43" s="45"/>
      <c r="K43" s="45"/>
      <c r="L43" s="45"/>
      <c r="M43" s="45"/>
      <c r="N43" s="2"/>
      <c r="O43" s="2"/>
      <c r="P43" s="2"/>
      <c r="Q43" s="2"/>
    </row>
    <row r="44" spans="1:17" x14ac:dyDescent="0.15">
      <c r="A44" s="15" t="s">
        <v>9</v>
      </c>
      <c r="B44" s="51">
        <v>1131.9492</v>
      </c>
      <c r="C44" s="51">
        <v>549.65800000000002</v>
      </c>
      <c r="D44" s="51">
        <v>582.2912</v>
      </c>
      <c r="E44" s="51">
        <v>178529.05900000001</v>
      </c>
      <c r="F44" s="51">
        <v>6315.2013999999999</v>
      </c>
      <c r="G44" s="51">
        <v>3662.4956000000002</v>
      </c>
      <c r="H44" s="51">
        <v>2652.7057999999997</v>
      </c>
      <c r="I44" s="59">
        <v>80755.287599999996</v>
      </c>
      <c r="J44" s="45"/>
      <c r="K44" s="45"/>
      <c r="L44" s="45"/>
      <c r="M44" s="45"/>
      <c r="N44" s="2"/>
      <c r="O44" s="2"/>
      <c r="P44" s="2"/>
      <c r="Q44" s="2"/>
    </row>
    <row r="45" spans="1:17" x14ac:dyDescent="0.15">
      <c r="A45" s="15" t="s">
        <v>10</v>
      </c>
      <c r="B45" s="51">
        <v>1201.7091</v>
      </c>
      <c r="C45" s="51">
        <v>621.07809999999995</v>
      </c>
      <c r="D45" s="51">
        <v>580.63100000000009</v>
      </c>
      <c r="E45" s="51">
        <v>180000.2536</v>
      </c>
      <c r="F45" s="51">
        <v>6274.0667999999996</v>
      </c>
      <c r="G45" s="51">
        <v>2949.6093999999998</v>
      </c>
      <c r="H45" s="51">
        <v>3324.4573999999998</v>
      </c>
      <c r="I45" s="60">
        <v>84341.269100000005</v>
      </c>
      <c r="J45" s="45"/>
      <c r="K45" s="45"/>
      <c r="L45" s="45"/>
      <c r="M45" s="45"/>
      <c r="N45" s="2"/>
      <c r="O45" s="2"/>
      <c r="P45" s="2"/>
      <c r="Q45" s="2"/>
    </row>
    <row r="46" spans="1:17" x14ac:dyDescent="0.15">
      <c r="A46" s="15" t="s">
        <v>11</v>
      </c>
      <c r="B46" s="51">
        <v>2033.616</v>
      </c>
      <c r="C46" s="51">
        <v>450.17770000000002</v>
      </c>
      <c r="D46" s="51">
        <v>1583.4383</v>
      </c>
      <c r="E46" s="51">
        <v>184869.23920000001</v>
      </c>
      <c r="F46" s="51">
        <v>5069.1724000000004</v>
      </c>
      <c r="G46" s="51">
        <v>2639.8069</v>
      </c>
      <c r="H46" s="51">
        <v>2429.3655000000003</v>
      </c>
      <c r="I46" s="59">
        <v>89939.942899999995</v>
      </c>
      <c r="J46" s="45"/>
      <c r="K46" s="45"/>
      <c r="L46" s="45"/>
      <c r="M46" s="45"/>
      <c r="N46" s="2"/>
      <c r="O46" s="2"/>
      <c r="P46" s="2"/>
      <c r="Q46" s="2"/>
    </row>
    <row r="47" spans="1:17" x14ac:dyDescent="0.15">
      <c r="A47" s="15" t="s">
        <v>12</v>
      </c>
      <c r="B47" s="51">
        <v>1630.9450999999999</v>
      </c>
      <c r="C47" s="51">
        <v>502.19159999999999</v>
      </c>
      <c r="D47" s="51">
        <v>1128.7534999999998</v>
      </c>
      <c r="E47" s="51">
        <v>191503.8279</v>
      </c>
      <c r="F47" s="51">
        <v>4786.0051000000003</v>
      </c>
      <c r="G47" s="51">
        <v>2678.3334</v>
      </c>
      <c r="H47" s="51">
        <v>2107.6717000000003</v>
      </c>
      <c r="I47" s="59">
        <v>91990.559099999999</v>
      </c>
      <c r="J47" s="45"/>
      <c r="K47" s="45"/>
      <c r="L47" s="45"/>
      <c r="M47" s="45"/>
      <c r="N47" s="2"/>
      <c r="O47" s="2"/>
      <c r="P47" s="2"/>
      <c r="Q47" s="2"/>
    </row>
    <row r="48" spans="1:17" x14ac:dyDescent="0.15">
      <c r="A48" s="15" t="s">
        <v>13</v>
      </c>
      <c r="B48" s="51">
        <v>896.10730000000001</v>
      </c>
      <c r="C48" s="51">
        <v>472.01670000000001</v>
      </c>
      <c r="D48" s="51">
        <v>424.09059999999999</v>
      </c>
      <c r="E48" s="51">
        <v>193455.87349999999</v>
      </c>
      <c r="F48" s="51">
        <v>5468.6572999999999</v>
      </c>
      <c r="G48" s="51">
        <v>2536.7354999999998</v>
      </c>
      <c r="H48" s="51">
        <v>2931.9218000000001</v>
      </c>
      <c r="I48" s="59">
        <v>95449.1541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14</v>
      </c>
      <c r="B49" s="51">
        <v>743.10339999999997</v>
      </c>
      <c r="C49" s="51">
        <v>447.24979999999999</v>
      </c>
      <c r="D49" s="51">
        <v>295.85359999999997</v>
      </c>
      <c r="E49" s="51">
        <v>196004.7493</v>
      </c>
      <c r="F49" s="51">
        <v>4169.8987999999999</v>
      </c>
      <c r="G49" s="51">
        <v>2075.8296999999998</v>
      </c>
      <c r="H49" s="51">
        <v>2094.0691000000002</v>
      </c>
      <c r="I49" s="59">
        <v>97691.1106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15</v>
      </c>
      <c r="B50" s="51">
        <v>777.34</v>
      </c>
      <c r="C50" s="51">
        <v>455.7106</v>
      </c>
      <c r="D50" s="51">
        <v>321.62940000000003</v>
      </c>
      <c r="E50" s="51">
        <v>198287.47690000001</v>
      </c>
      <c r="F50" s="51">
        <v>3961.4506999999999</v>
      </c>
      <c r="G50" s="51">
        <v>3392.9349999999999</v>
      </c>
      <c r="H50" s="51">
        <v>568.51569999999992</v>
      </c>
      <c r="I50" s="19">
        <v>98730.034799999994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16</v>
      </c>
      <c r="B51" s="51">
        <v>1964.9621999999999</v>
      </c>
      <c r="C51" s="51">
        <v>1311.0641000000001</v>
      </c>
      <c r="D51" s="51">
        <v>653.89809999999989</v>
      </c>
      <c r="E51" s="51">
        <v>199366.62599999999</v>
      </c>
      <c r="F51" s="51">
        <v>5236.2987000000003</v>
      </c>
      <c r="G51" s="51">
        <v>4466.7919000000002</v>
      </c>
      <c r="H51" s="51">
        <v>769.50680000000011</v>
      </c>
      <c r="I51" s="18">
        <v>98909.96</v>
      </c>
      <c r="J51" s="45"/>
      <c r="K51" s="45"/>
      <c r="L51" s="45"/>
      <c r="M51" s="45"/>
      <c r="N51" s="2"/>
      <c r="O51" s="2"/>
      <c r="P51" s="2"/>
      <c r="Q51" s="2"/>
    </row>
    <row r="52" spans="1:17" x14ac:dyDescent="0.15">
      <c r="A52" s="15" t="s">
        <v>17</v>
      </c>
      <c r="B52" s="51">
        <v>1408.9965999999999</v>
      </c>
      <c r="C52" s="51">
        <v>677.43359999999996</v>
      </c>
      <c r="D52" s="51">
        <v>731.56299999999999</v>
      </c>
      <c r="E52" s="51">
        <v>203332.38690000001</v>
      </c>
      <c r="F52" s="51">
        <v>7425.7673000000004</v>
      </c>
      <c r="G52" s="51">
        <v>6299.4174999999996</v>
      </c>
      <c r="H52" s="51">
        <v>1126.3498000000009</v>
      </c>
      <c r="I52" s="18">
        <v>100200.01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18</v>
      </c>
      <c r="B53" s="51">
        <v>1454.5463999999999</v>
      </c>
      <c r="C53" s="51">
        <v>611.43330000000003</v>
      </c>
      <c r="D53" s="51">
        <v>843.11309999999992</v>
      </c>
      <c r="E53" s="51">
        <v>208726.39319999999</v>
      </c>
      <c r="F53" s="51">
        <v>5168.8392000000003</v>
      </c>
      <c r="G53" s="51">
        <v>4660.1776</v>
      </c>
      <c r="H53" s="51">
        <v>508.66160000000036</v>
      </c>
      <c r="I53" s="18">
        <v>101038.22440000001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19</v>
      </c>
      <c r="B54" s="52">
        <v>7083.9264000000003</v>
      </c>
      <c r="C54" s="52">
        <v>731.92600000000004</v>
      </c>
      <c r="D54" s="53">
        <v>6352.0003999999999</v>
      </c>
      <c r="E54" s="52">
        <v>218445.65900000001</v>
      </c>
      <c r="F54" s="52">
        <v>4927.2075000000004</v>
      </c>
      <c r="G54" s="52">
        <v>6019.6786000000002</v>
      </c>
      <c r="H54" s="53">
        <v>-1092.4710999999998</v>
      </c>
      <c r="I54" s="54">
        <v>99702.084000000003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20</v>
      </c>
      <c r="B55" s="27">
        <f t="shared" ref="B55:H55" si="7">SUM(B43:B54)</f>
        <v>21439.338899999999</v>
      </c>
      <c r="C55" s="27">
        <f t="shared" si="7"/>
        <v>7678.7188000000006</v>
      </c>
      <c r="D55" s="28">
        <f t="shared" si="7"/>
        <v>13760.6201</v>
      </c>
      <c r="E55" s="27"/>
      <c r="F55" s="27">
        <f t="shared" si="7"/>
        <v>64072.313000000009</v>
      </c>
      <c r="G55" s="27">
        <f t="shared" si="7"/>
        <v>44383.020199999999</v>
      </c>
      <c r="H55" s="28">
        <f t="shared" si="7"/>
        <v>19689.292799999999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47" t="s">
        <v>25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 t="s">
        <v>27</v>
      </c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48"/>
      <c r="Q59" s="2"/>
    </row>
    <row r="60" spans="1:17" x14ac:dyDescent="0.15">
      <c r="A60" s="4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5" x14ac:dyDescent="0.2">
      <c r="A61" s="3" t="s">
        <v>29</v>
      </c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1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2.75" x14ac:dyDescent="0.2">
      <c r="A65" s="6" t="s">
        <v>0</v>
      </c>
      <c r="B65" s="61" t="s">
        <v>1</v>
      </c>
      <c r="C65" s="62"/>
      <c r="D65" s="62"/>
      <c r="E65" s="63"/>
      <c r="F65" s="61" t="s">
        <v>2</v>
      </c>
      <c r="G65" s="62" t="s">
        <v>2</v>
      </c>
      <c r="H65" s="62"/>
      <c r="I65" s="63"/>
      <c r="J65" s="61" t="s">
        <v>3</v>
      </c>
      <c r="K65" s="62" t="s">
        <v>2</v>
      </c>
      <c r="L65" s="62"/>
      <c r="M65" s="63"/>
    </row>
    <row r="66" spans="1:17" x14ac:dyDescent="0.15">
      <c r="A66" s="7"/>
      <c r="B66" s="8" t="s">
        <v>4</v>
      </c>
      <c r="C66" s="9" t="s">
        <v>5</v>
      </c>
      <c r="D66" s="10" t="s">
        <v>6</v>
      </c>
      <c r="E66" s="11" t="s">
        <v>7</v>
      </c>
      <c r="F66" s="12" t="s">
        <v>4</v>
      </c>
      <c r="G66" s="9" t="s">
        <v>5</v>
      </c>
      <c r="H66" s="9" t="s">
        <v>6</v>
      </c>
      <c r="I66" s="11" t="s">
        <v>7</v>
      </c>
      <c r="J66" s="12" t="s">
        <v>4</v>
      </c>
      <c r="K66" s="13" t="s">
        <v>5</v>
      </c>
      <c r="L66" s="9" t="s">
        <v>6</v>
      </c>
      <c r="M66" s="11" t="s">
        <v>7</v>
      </c>
    </row>
    <row r="67" spans="1:17" x14ac:dyDescent="0.15">
      <c r="A67" s="14" t="s">
        <v>8</v>
      </c>
      <c r="B67" s="56">
        <v>27797.3753</v>
      </c>
      <c r="C67" s="50">
        <v>25321.138299999999</v>
      </c>
      <c r="D67" s="50">
        <v>2476.237000000001</v>
      </c>
      <c r="E67" s="57">
        <v>944349.20129999996</v>
      </c>
      <c r="F67" s="56">
        <v>9332.1105000000007</v>
      </c>
      <c r="G67" s="50">
        <v>7901.0646999999999</v>
      </c>
      <c r="H67" s="50">
        <v>1431.0458000000008</v>
      </c>
      <c r="I67" s="57">
        <v>415828.02110000001</v>
      </c>
      <c r="J67" s="56">
        <v>10909.1124</v>
      </c>
      <c r="K67" s="50">
        <v>8073.1652999999997</v>
      </c>
      <c r="L67" s="50">
        <v>2835.9471000000003</v>
      </c>
      <c r="M67" s="57">
        <v>222228.2818</v>
      </c>
    </row>
    <row r="68" spans="1:17" x14ac:dyDescent="0.15">
      <c r="A68" s="15" t="s">
        <v>9</v>
      </c>
      <c r="B68" s="58">
        <v>25635.292700000002</v>
      </c>
      <c r="C68" s="51">
        <v>23898.370200000001</v>
      </c>
      <c r="D68" s="51">
        <v>1736.9225000000006</v>
      </c>
      <c r="E68" s="59">
        <v>990682.13549999997</v>
      </c>
      <c r="F68" s="58">
        <v>9197.2505999999994</v>
      </c>
      <c r="G68" s="51">
        <v>4931.5950000000003</v>
      </c>
      <c r="H68" s="51">
        <v>4265.6555999999991</v>
      </c>
      <c r="I68" s="59">
        <v>429858.16619999998</v>
      </c>
      <c r="J68" s="58">
        <v>14401.5324</v>
      </c>
      <c r="K68" s="51">
        <v>8029.8023000000003</v>
      </c>
      <c r="L68" s="51">
        <v>6371.7300999999998</v>
      </c>
      <c r="M68" s="59">
        <v>229694.4393</v>
      </c>
    </row>
    <row r="69" spans="1:17" x14ac:dyDescent="0.15">
      <c r="A69" s="15" t="s">
        <v>10</v>
      </c>
      <c r="B69" s="58">
        <v>22070.488399999998</v>
      </c>
      <c r="C69" s="51">
        <v>29989.898700000002</v>
      </c>
      <c r="D69" s="51">
        <v>-7919.4103000000032</v>
      </c>
      <c r="E69" s="59">
        <v>990157.66910000006</v>
      </c>
      <c r="F69" s="58">
        <v>9298.6618999999992</v>
      </c>
      <c r="G69" s="51">
        <v>5608.8081000000002</v>
      </c>
      <c r="H69" s="51">
        <v>3689.853799999999</v>
      </c>
      <c r="I69" s="59">
        <v>436728.50449999998</v>
      </c>
      <c r="J69" s="58">
        <v>14093.898300000001</v>
      </c>
      <c r="K69" s="51">
        <v>8403.7715000000007</v>
      </c>
      <c r="L69" s="51">
        <v>5690.1268</v>
      </c>
      <c r="M69" s="59">
        <v>236191.84700000001</v>
      </c>
    </row>
    <row r="70" spans="1:17" x14ac:dyDescent="0.15">
      <c r="A70" s="15" t="s">
        <v>11</v>
      </c>
      <c r="B70" s="58">
        <v>27020.6299</v>
      </c>
      <c r="C70" s="51">
        <v>20582.980800000001</v>
      </c>
      <c r="D70" s="51">
        <v>6437.6490999999987</v>
      </c>
      <c r="E70" s="59">
        <v>1013172.1324</v>
      </c>
      <c r="F70" s="58">
        <v>10379.0159</v>
      </c>
      <c r="G70" s="51">
        <v>5261.1188000000002</v>
      </c>
      <c r="H70" s="51">
        <v>5117.8971000000001</v>
      </c>
      <c r="I70" s="59">
        <v>446106.92119999998</v>
      </c>
      <c r="J70" s="58">
        <v>20098.346799999999</v>
      </c>
      <c r="K70" s="51">
        <v>6478.7101000000002</v>
      </c>
      <c r="L70" s="51">
        <v>13619.636699999999</v>
      </c>
      <c r="M70" s="59">
        <v>253781.50899999999</v>
      </c>
    </row>
    <row r="71" spans="1:17" x14ac:dyDescent="0.15">
      <c r="A71" s="15" t="s">
        <v>12</v>
      </c>
      <c r="B71" s="58">
        <v>21583.526699999999</v>
      </c>
      <c r="C71" s="51">
        <v>19136.169000000002</v>
      </c>
      <c r="D71" s="51">
        <v>2447.3576999999968</v>
      </c>
      <c r="E71" s="60">
        <v>1060274.338</v>
      </c>
      <c r="F71" s="58">
        <v>8956.9886999999999</v>
      </c>
      <c r="G71" s="51">
        <v>4651.2349999999997</v>
      </c>
      <c r="H71" s="51">
        <v>4305.7537000000002</v>
      </c>
      <c r="I71" s="60">
        <v>461730.58750000002</v>
      </c>
      <c r="J71" s="58">
        <v>12118.232900000001</v>
      </c>
      <c r="K71" s="51">
        <v>7294.9867999999997</v>
      </c>
      <c r="L71" s="51">
        <v>4823.2461000000012</v>
      </c>
      <c r="M71" s="60">
        <v>258534.17360000001</v>
      </c>
    </row>
    <row r="72" spans="1:17" x14ac:dyDescent="0.15">
      <c r="A72" s="15" t="s">
        <v>13</v>
      </c>
      <c r="B72" s="58">
        <v>24987.386900000001</v>
      </c>
      <c r="C72" s="51">
        <v>25238.6453</v>
      </c>
      <c r="D72" s="51">
        <v>-251.2583999999988</v>
      </c>
      <c r="E72" s="59">
        <v>1069246.4471</v>
      </c>
      <c r="F72" s="58">
        <v>9157.1064000000006</v>
      </c>
      <c r="G72" s="51">
        <v>4796.3</v>
      </c>
      <c r="H72" s="51">
        <v>4360.8064000000004</v>
      </c>
      <c r="I72" s="59">
        <v>470574.01659999997</v>
      </c>
      <c r="J72" s="58">
        <v>13803.247600000001</v>
      </c>
      <c r="K72" s="51">
        <v>6535.5725000000002</v>
      </c>
      <c r="L72" s="51">
        <v>7267.6751000000004</v>
      </c>
      <c r="M72" s="59">
        <v>267069.5099</v>
      </c>
    </row>
    <row r="73" spans="1:17" x14ac:dyDescent="0.15">
      <c r="A73" s="15" t="s">
        <v>14</v>
      </c>
      <c r="B73" s="58">
        <v>17725.850900000001</v>
      </c>
      <c r="C73" s="51">
        <v>15396.113799999999</v>
      </c>
      <c r="D73" s="51">
        <v>2329.7371000000021</v>
      </c>
      <c r="E73" s="59">
        <v>1072862.2035999999</v>
      </c>
      <c r="F73" s="58">
        <v>7442.0479999999998</v>
      </c>
      <c r="G73" s="51">
        <v>3352.9915000000001</v>
      </c>
      <c r="H73" s="51">
        <v>4089.0564999999997</v>
      </c>
      <c r="I73" s="59">
        <v>478296.07059999998</v>
      </c>
      <c r="J73" s="58">
        <v>11256.574199999999</v>
      </c>
      <c r="K73" s="51">
        <v>4450.6909999999998</v>
      </c>
      <c r="L73" s="51">
        <v>6805.8831999999993</v>
      </c>
      <c r="M73" s="59">
        <v>274562.96710000001</v>
      </c>
    </row>
    <row r="74" spans="1:17" x14ac:dyDescent="0.15">
      <c r="A74" s="15" t="s">
        <v>15</v>
      </c>
      <c r="B74" s="16">
        <v>17888.398000000001</v>
      </c>
      <c r="C74" s="17">
        <v>18132.5681</v>
      </c>
      <c r="D74" s="17">
        <v>-244.17009999999937</v>
      </c>
      <c r="E74" s="20">
        <v>1084565.3289000001</v>
      </c>
      <c r="F74" s="16">
        <v>7380.0706</v>
      </c>
      <c r="G74" s="17">
        <v>3823.8679999999999</v>
      </c>
      <c r="H74" s="17">
        <v>3556.2026000000001</v>
      </c>
      <c r="I74" s="20">
        <v>486026.09940000001</v>
      </c>
      <c r="J74" s="16">
        <v>11113.866599999999</v>
      </c>
      <c r="K74" s="17">
        <v>5959.9224999999997</v>
      </c>
      <c r="L74" s="17">
        <v>5153.9440999999997</v>
      </c>
      <c r="M74" s="18">
        <v>281813.18420000002</v>
      </c>
    </row>
    <row r="75" spans="1:17" x14ac:dyDescent="0.15">
      <c r="A75" s="15" t="s">
        <v>16</v>
      </c>
      <c r="B75" s="16">
        <v>23678.690699999999</v>
      </c>
      <c r="C75" s="17">
        <v>25853.408500000001</v>
      </c>
      <c r="D75" s="17">
        <v>-2174.7178000000022</v>
      </c>
      <c r="E75" s="20">
        <v>1075532.9872000001</v>
      </c>
      <c r="F75" s="16">
        <v>14584.685299999999</v>
      </c>
      <c r="G75" s="17">
        <v>7787.5510000000004</v>
      </c>
      <c r="H75" s="17">
        <v>6797.1342999999988</v>
      </c>
      <c r="I75" s="20">
        <v>493109.19059999997</v>
      </c>
      <c r="J75" s="16">
        <v>14241.356599999999</v>
      </c>
      <c r="K75" s="17">
        <v>9658.6741000000002</v>
      </c>
      <c r="L75" s="17">
        <v>4582.682499999999</v>
      </c>
      <c r="M75" s="18">
        <v>285707.69429999997</v>
      </c>
    </row>
    <row r="76" spans="1:17" x14ac:dyDescent="0.15">
      <c r="A76" s="15" t="s">
        <v>17</v>
      </c>
      <c r="B76" s="21">
        <v>26577.501700000001</v>
      </c>
      <c r="C76" s="17">
        <v>40797.508099999999</v>
      </c>
      <c r="D76" s="17">
        <v>-14220.006399999998</v>
      </c>
      <c r="E76" s="16">
        <v>1087402.2294000001</v>
      </c>
      <c r="F76" s="21">
        <v>16403.1924</v>
      </c>
      <c r="G76" s="17">
        <v>10233.6751</v>
      </c>
      <c r="H76" s="17">
        <v>6169.5172999999995</v>
      </c>
      <c r="I76" s="16">
        <v>503287.19390000001</v>
      </c>
      <c r="J76" s="21">
        <v>19921.0386</v>
      </c>
      <c r="K76" s="17">
        <v>15756.7322</v>
      </c>
      <c r="L76" s="17">
        <v>4164.3063999999995</v>
      </c>
      <c r="M76" s="18">
        <v>291439.3358</v>
      </c>
    </row>
    <row r="77" spans="1:17" x14ac:dyDescent="0.15">
      <c r="A77" s="15" t="s">
        <v>18</v>
      </c>
      <c r="B77" s="21">
        <v>29305.395100000002</v>
      </c>
      <c r="C77" s="17">
        <v>26064.441800000001</v>
      </c>
      <c r="D77" s="17">
        <v>3240.953300000001</v>
      </c>
      <c r="E77" s="16">
        <v>1116454.8968</v>
      </c>
      <c r="F77" s="21">
        <v>16446.2104</v>
      </c>
      <c r="G77" s="17">
        <v>8607.1862999999994</v>
      </c>
      <c r="H77" s="17">
        <v>7839.0241000000005</v>
      </c>
      <c r="I77" s="16">
        <v>521501.8774</v>
      </c>
      <c r="J77" s="21">
        <v>13107.7886</v>
      </c>
      <c r="K77" s="17">
        <v>13590.615599999999</v>
      </c>
      <c r="L77" s="17">
        <v>-482.82699999999932</v>
      </c>
      <c r="M77" s="18">
        <v>291592.47080000001</v>
      </c>
    </row>
    <row r="78" spans="1:17" x14ac:dyDescent="0.15">
      <c r="A78" s="22" t="s">
        <v>19</v>
      </c>
      <c r="B78" s="23">
        <v>35864.5317</v>
      </c>
      <c r="C78" s="24">
        <v>36434.176700000004</v>
      </c>
      <c r="D78" s="25">
        <v>-569.64500000000407</v>
      </c>
      <c r="E78" s="26">
        <v>1139991.5316999999</v>
      </c>
      <c r="F78" s="23">
        <v>14661.277899999999</v>
      </c>
      <c r="G78" s="24">
        <v>6778.27</v>
      </c>
      <c r="H78" s="25">
        <v>7883.0078999999987</v>
      </c>
      <c r="I78" s="26">
        <v>533282.43720000004</v>
      </c>
      <c r="J78" s="23">
        <v>14854.813099999999</v>
      </c>
      <c r="K78" s="24">
        <v>12552.1826</v>
      </c>
      <c r="L78" s="25">
        <v>2302.6304999999993</v>
      </c>
      <c r="M78" s="26">
        <v>293088.6102</v>
      </c>
    </row>
    <row r="79" spans="1:17" x14ac:dyDescent="0.15">
      <c r="A79" s="7" t="s">
        <v>20</v>
      </c>
      <c r="B79" s="27">
        <f t="shared" ref="B79:D79" si="8">SUM(B67:B78)</f>
        <v>300135.06800000003</v>
      </c>
      <c r="C79" s="28">
        <f t="shared" si="8"/>
        <v>306845.41930000001</v>
      </c>
      <c r="D79" s="28">
        <f t="shared" si="8"/>
        <v>-6710.3513000000057</v>
      </c>
      <c r="E79" s="29"/>
      <c r="F79" s="27">
        <f t="shared" ref="F79:H79" si="9">SUM(F67:F78)</f>
        <v>133238.61859999999</v>
      </c>
      <c r="G79" s="28">
        <f t="shared" si="9"/>
        <v>73733.66350000001</v>
      </c>
      <c r="H79" s="28">
        <f t="shared" si="9"/>
        <v>59504.955099999999</v>
      </c>
      <c r="I79" s="29"/>
      <c r="J79" s="27">
        <f t="shared" ref="J79:L79" si="10">SUM(J67:J78)</f>
        <v>169919.80809999999</v>
      </c>
      <c r="K79" s="28">
        <f t="shared" si="10"/>
        <v>106784.82650000001</v>
      </c>
      <c r="L79" s="28">
        <f t="shared" si="10"/>
        <v>63134.981600000006</v>
      </c>
      <c r="M79" s="29"/>
    </row>
    <row r="80" spans="1:17" x14ac:dyDescent="0.15">
      <c r="A80" s="30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2"/>
      <c r="O80" s="2"/>
      <c r="P80" s="2"/>
      <c r="Q80" s="2"/>
    </row>
    <row r="81" spans="1:17" ht="12.75" x14ac:dyDescent="0.2">
      <c r="A81" s="6" t="s">
        <v>0</v>
      </c>
      <c r="B81" s="61" t="s">
        <v>21</v>
      </c>
      <c r="C81" s="62" t="s">
        <v>2</v>
      </c>
      <c r="D81" s="62"/>
      <c r="E81" s="63"/>
      <c r="F81" s="61" t="s">
        <v>22</v>
      </c>
      <c r="G81" s="62"/>
      <c r="H81" s="62"/>
      <c r="I81" s="63"/>
      <c r="J81" s="61" t="s">
        <v>23</v>
      </c>
      <c r="K81" s="62" t="s">
        <v>2</v>
      </c>
      <c r="L81" s="62"/>
      <c r="M81" s="63"/>
      <c r="N81" s="61" t="s">
        <v>24</v>
      </c>
      <c r="O81" s="62" t="s">
        <v>2</v>
      </c>
      <c r="P81" s="62"/>
      <c r="Q81" s="63"/>
    </row>
    <row r="82" spans="1:17" x14ac:dyDescent="0.15">
      <c r="A82" s="7"/>
      <c r="B82" s="12" t="s">
        <v>4</v>
      </c>
      <c r="C82" s="13" t="s">
        <v>5</v>
      </c>
      <c r="D82" s="9" t="s">
        <v>6</v>
      </c>
      <c r="E82" s="11" t="s">
        <v>7</v>
      </c>
      <c r="F82" s="12" t="s">
        <v>4</v>
      </c>
      <c r="G82" s="13" t="s">
        <v>5</v>
      </c>
      <c r="H82" s="9" t="s">
        <v>6</v>
      </c>
      <c r="I82" s="11" t="s">
        <v>7</v>
      </c>
      <c r="J82" s="12" t="s">
        <v>4</v>
      </c>
      <c r="K82" s="13" t="s">
        <v>5</v>
      </c>
      <c r="L82" s="9" t="s">
        <v>6</v>
      </c>
      <c r="M82" s="11" t="s">
        <v>7</v>
      </c>
      <c r="N82" s="12" t="s">
        <v>4</v>
      </c>
      <c r="O82" s="13" t="s">
        <v>5</v>
      </c>
      <c r="P82" s="9" t="s">
        <v>6</v>
      </c>
      <c r="Q82" s="11" t="s">
        <v>7</v>
      </c>
    </row>
    <row r="83" spans="1:17" x14ac:dyDescent="0.15">
      <c r="A83" s="14" t="s">
        <v>8</v>
      </c>
      <c r="B83" s="56">
        <v>14273.620800000001</v>
      </c>
      <c r="C83" s="50">
        <v>9305.2999999999993</v>
      </c>
      <c r="D83" s="50">
        <v>4968.3208000000013</v>
      </c>
      <c r="E83" s="57">
        <v>238484.61199999999</v>
      </c>
      <c r="F83" s="56">
        <v>973.56949999999995</v>
      </c>
      <c r="G83" s="50">
        <v>1112.1189999999999</v>
      </c>
      <c r="H83" s="50">
        <v>-138.54949999999997</v>
      </c>
      <c r="I83" s="57">
        <v>30538.955900000001</v>
      </c>
      <c r="J83" s="56">
        <v>103.607</v>
      </c>
      <c r="K83" s="50">
        <v>76.025999999999996</v>
      </c>
      <c r="L83" s="50">
        <v>27.581000000000003</v>
      </c>
      <c r="M83" s="57">
        <v>6090.7370000000001</v>
      </c>
      <c r="N83" s="32">
        <f>B67+F67+J67+B83+F83+J83</f>
        <v>63389.395499999999</v>
      </c>
      <c r="O83" s="33">
        <f>C67+G67+K67+C83+G83+K83</f>
        <v>51788.813300000002</v>
      </c>
      <c r="P83" s="33">
        <f>+N83-O83</f>
        <v>11600.582199999997</v>
      </c>
      <c r="Q83" s="34">
        <f>E67+I67+M67+E83+I83+M83</f>
        <v>1857519.8090999997</v>
      </c>
    </row>
    <row r="84" spans="1:17" x14ac:dyDescent="0.15">
      <c r="A84" s="15" t="s">
        <v>9</v>
      </c>
      <c r="B84" s="58">
        <v>10689.1405</v>
      </c>
      <c r="C84" s="51">
        <v>10473.647800000001</v>
      </c>
      <c r="D84" s="51">
        <v>215.49269999999888</v>
      </c>
      <c r="E84" s="59">
        <v>239127.28260000001</v>
      </c>
      <c r="F84" s="58">
        <v>1214.5661</v>
      </c>
      <c r="G84" s="51">
        <v>1127.9087999999999</v>
      </c>
      <c r="H84" s="51">
        <v>86.657300000000077</v>
      </c>
      <c r="I84" s="59">
        <v>30523.7948</v>
      </c>
      <c r="J84" s="58">
        <v>65.117999999999995</v>
      </c>
      <c r="K84" s="51">
        <v>898.74800000000005</v>
      </c>
      <c r="L84" s="51">
        <v>-833.63000000000011</v>
      </c>
      <c r="M84" s="59">
        <v>5413.9920000000002</v>
      </c>
      <c r="N84" s="35">
        <f t="shared" ref="N84:N94" si="11">B68+F68+J68+B84+F84+J84</f>
        <v>61202.900300000008</v>
      </c>
      <c r="O84" s="36">
        <f t="shared" ref="O84:O94" si="12">C68+G68+K68+C84+G84+K84</f>
        <v>49360.072099999998</v>
      </c>
      <c r="P84" s="36">
        <f t="shared" ref="P84:P89" si="13">+N84-O84</f>
        <v>11842.828200000011</v>
      </c>
      <c r="Q84" s="37">
        <f t="shared" ref="Q84:Q93" si="14">E68+I68+M68+E84+I84+M84</f>
        <v>1925299.8104000001</v>
      </c>
    </row>
    <row r="85" spans="1:17" x14ac:dyDescent="0.15">
      <c r="A85" s="15" t="s">
        <v>10</v>
      </c>
      <c r="B85" s="58">
        <v>15924.7417</v>
      </c>
      <c r="C85" s="51">
        <v>12670.061</v>
      </c>
      <c r="D85" s="51">
        <v>3254.6807000000008</v>
      </c>
      <c r="E85" s="59">
        <v>242695.40210000001</v>
      </c>
      <c r="F85" s="58">
        <v>1312.1622</v>
      </c>
      <c r="G85" s="51">
        <v>1508.6692</v>
      </c>
      <c r="H85" s="51">
        <v>-196.50700000000006</v>
      </c>
      <c r="I85" s="59">
        <v>30273.1237</v>
      </c>
      <c r="J85" s="58">
        <v>2703.9582999999998</v>
      </c>
      <c r="K85" s="51">
        <v>85.698700000000002</v>
      </c>
      <c r="L85" s="51">
        <v>2618.2595999999999</v>
      </c>
      <c r="M85" s="59">
        <v>8111.5532000000003</v>
      </c>
      <c r="N85" s="35">
        <f t="shared" si="11"/>
        <v>65403.910799999991</v>
      </c>
      <c r="O85" s="36">
        <f t="shared" si="12"/>
        <v>58266.907200000001</v>
      </c>
      <c r="P85" s="36">
        <f t="shared" si="13"/>
        <v>7137.0035999999891</v>
      </c>
      <c r="Q85" s="37">
        <f t="shared" si="14"/>
        <v>1944158.0996000003</v>
      </c>
    </row>
    <row r="86" spans="1:17" x14ac:dyDescent="0.15">
      <c r="A86" s="15" t="s">
        <v>11</v>
      </c>
      <c r="B86" s="58">
        <v>10356.148999999999</v>
      </c>
      <c r="C86" s="51">
        <v>9631.4096000000009</v>
      </c>
      <c r="D86" s="51">
        <v>724.73939999999857</v>
      </c>
      <c r="E86" s="59">
        <v>243594.64840000001</v>
      </c>
      <c r="F86" s="58">
        <v>1038.7457999999999</v>
      </c>
      <c r="G86" s="51">
        <v>875.53729999999996</v>
      </c>
      <c r="H86" s="51">
        <v>163.20849999999996</v>
      </c>
      <c r="I86" s="59">
        <v>30334.768</v>
      </c>
      <c r="J86" s="58">
        <v>58.518999999999998</v>
      </c>
      <c r="K86" s="51">
        <v>99.485699999999994</v>
      </c>
      <c r="L86" s="51">
        <v>-40.966699999999996</v>
      </c>
      <c r="M86" s="59">
        <v>8147.4916000000003</v>
      </c>
      <c r="N86" s="35">
        <f t="shared" si="11"/>
        <v>68951.406400000007</v>
      </c>
      <c r="O86" s="36">
        <f t="shared" si="12"/>
        <v>42929.242300000005</v>
      </c>
      <c r="P86" s="36">
        <f t="shared" si="13"/>
        <v>26022.164100000002</v>
      </c>
      <c r="Q86" s="37">
        <f t="shared" si="14"/>
        <v>1995137.4706000001</v>
      </c>
    </row>
    <row r="87" spans="1:17" x14ac:dyDescent="0.15">
      <c r="A87" s="15" t="s">
        <v>12</v>
      </c>
      <c r="B87" s="58">
        <v>9145.3606</v>
      </c>
      <c r="C87" s="51">
        <v>10949.451999999999</v>
      </c>
      <c r="D87" s="51">
        <v>-1804.0913999999993</v>
      </c>
      <c r="E87" s="60">
        <v>241683.98310000001</v>
      </c>
      <c r="F87" s="58">
        <v>1550.1220000000001</v>
      </c>
      <c r="G87" s="51">
        <v>605.04430000000002</v>
      </c>
      <c r="H87" s="51">
        <v>945.07770000000005</v>
      </c>
      <c r="I87" s="60">
        <v>31361.3138</v>
      </c>
      <c r="J87" s="58">
        <v>82.712900000000005</v>
      </c>
      <c r="K87" s="51">
        <v>183.29560000000001</v>
      </c>
      <c r="L87" s="51">
        <v>-100.5827</v>
      </c>
      <c r="M87" s="60">
        <v>8165.5838999999996</v>
      </c>
      <c r="N87" s="35">
        <f t="shared" si="11"/>
        <v>53436.943800000001</v>
      </c>
      <c r="O87" s="36">
        <f t="shared" si="12"/>
        <v>42820.182699999998</v>
      </c>
      <c r="P87" s="36">
        <f t="shared" si="13"/>
        <v>10616.761100000003</v>
      </c>
      <c r="Q87" s="38">
        <f t="shared" si="14"/>
        <v>2061749.9798999999</v>
      </c>
    </row>
    <row r="88" spans="1:17" x14ac:dyDescent="0.15">
      <c r="A88" s="15" t="s">
        <v>13</v>
      </c>
      <c r="B88" s="58">
        <v>12152.659900000001</v>
      </c>
      <c r="C88" s="51">
        <v>11395.787</v>
      </c>
      <c r="D88" s="51">
        <v>756.8729000000003</v>
      </c>
      <c r="E88" s="59">
        <v>242738.611</v>
      </c>
      <c r="F88" s="58">
        <v>1638.7965999999999</v>
      </c>
      <c r="G88" s="51">
        <v>1760.2335</v>
      </c>
      <c r="H88" s="51">
        <v>-121.43690000000015</v>
      </c>
      <c r="I88" s="59">
        <v>31312.9192</v>
      </c>
      <c r="J88" s="58">
        <v>443.77850000000001</v>
      </c>
      <c r="K88" s="51">
        <v>143.60310000000001</v>
      </c>
      <c r="L88" s="51">
        <v>300.17539999999997</v>
      </c>
      <c r="M88" s="59">
        <v>8522.3670000000002</v>
      </c>
      <c r="N88" s="35">
        <f t="shared" si="11"/>
        <v>62182.975900000005</v>
      </c>
      <c r="O88" s="36">
        <f t="shared" si="12"/>
        <v>49870.1414</v>
      </c>
      <c r="P88" s="36">
        <f t="shared" si="13"/>
        <v>12312.834500000004</v>
      </c>
      <c r="Q88" s="37">
        <f t="shared" si="14"/>
        <v>2089463.8707999999</v>
      </c>
    </row>
    <row r="89" spans="1:17" x14ac:dyDescent="0.15">
      <c r="A89" s="15" t="s">
        <v>14</v>
      </c>
      <c r="B89" s="58">
        <v>8267.8500999999997</v>
      </c>
      <c r="C89" s="51">
        <v>6879.7686000000003</v>
      </c>
      <c r="D89" s="51">
        <v>1388.0814999999993</v>
      </c>
      <c r="E89" s="59">
        <v>244246.40359999999</v>
      </c>
      <c r="F89" s="58">
        <v>850.29729999999995</v>
      </c>
      <c r="G89" s="51">
        <v>557.54480000000001</v>
      </c>
      <c r="H89" s="51">
        <v>292.75249999999994</v>
      </c>
      <c r="I89" s="59">
        <v>31376.680199999999</v>
      </c>
      <c r="J89" s="58">
        <v>166.18879999999999</v>
      </c>
      <c r="K89" s="51">
        <v>91.997</v>
      </c>
      <c r="L89" s="51">
        <v>74.191799999999986</v>
      </c>
      <c r="M89" s="59">
        <v>8694.7621999999992</v>
      </c>
      <c r="N89" s="35">
        <f t="shared" si="11"/>
        <v>45708.809300000001</v>
      </c>
      <c r="O89" s="36">
        <f t="shared" si="12"/>
        <v>30729.106699999997</v>
      </c>
      <c r="P89" s="36">
        <f t="shared" si="13"/>
        <v>14979.702600000004</v>
      </c>
      <c r="Q89" s="37">
        <f t="shared" si="14"/>
        <v>2110039.0873000002</v>
      </c>
    </row>
    <row r="90" spans="1:17" x14ac:dyDescent="0.15">
      <c r="A90" s="15" t="s">
        <v>15</v>
      </c>
      <c r="B90" s="16">
        <v>8181.5187999999998</v>
      </c>
      <c r="C90" s="17">
        <v>8951.0313999999998</v>
      </c>
      <c r="D90" s="17">
        <v>-769.51260000000002</v>
      </c>
      <c r="E90" s="20">
        <v>243613.2934</v>
      </c>
      <c r="F90" s="16">
        <v>747.57320000000004</v>
      </c>
      <c r="G90" s="17">
        <v>490.70830000000001</v>
      </c>
      <c r="H90" s="17">
        <v>256.86490000000003</v>
      </c>
      <c r="I90" s="20">
        <v>32063.449000000001</v>
      </c>
      <c r="J90" s="16">
        <v>35.408799999999999</v>
      </c>
      <c r="K90" s="17">
        <v>36.8887</v>
      </c>
      <c r="L90" s="17">
        <v>-1.4799000000000007</v>
      </c>
      <c r="M90" s="20">
        <v>8742.8896999999997</v>
      </c>
      <c r="N90" s="35">
        <f t="shared" si="11"/>
        <v>45346.835999999996</v>
      </c>
      <c r="O90" s="36">
        <f t="shared" si="12"/>
        <v>37394.987000000001</v>
      </c>
      <c r="P90" s="36">
        <f>+N90-O90</f>
        <v>7951.8489999999947</v>
      </c>
      <c r="Q90" s="39">
        <f t="shared" si="14"/>
        <v>2136824.2446000003</v>
      </c>
    </row>
    <row r="91" spans="1:17" x14ac:dyDescent="0.15">
      <c r="A91" s="15" t="s">
        <v>16</v>
      </c>
      <c r="B91" s="16">
        <v>12358.7585</v>
      </c>
      <c r="C91" s="17">
        <v>11669.6096</v>
      </c>
      <c r="D91" s="17">
        <v>689.14890000000014</v>
      </c>
      <c r="E91" s="20">
        <v>244329.7689</v>
      </c>
      <c r="F91" s="16">
        <v>932.81920000000002</v>
      </c>
      <c r="G91" s="17">
        <v>927.52689999999996</v>
      </c>
      <c r="H91" s="17">
        <v>5.2923000000000684</v>
      </c>
      <c r="I91" s="20">
        <v>32163.952099999999</v>
      </c>
      <c r="J91" s="16">
        <v>99.334699999999998</v>
      </c>
      <c r="K91" s="17">
        <v>55.927300000000002</v>
      </c>
      <c r="L91" s="17">
        <v>43.407399999999996</v>
      </c>
      <c r="M91" s="20">
        <v>8762.0167999999994</v>
      </c>
      <c r="N91" s="35">
        <f t="shared" si="11"/>
        <v>65895.645000000004</v>
      </c>
      <c r="O91" s="36">
        <f t="shared" si="12"/>
        <v>55952.697399999997</v>
      </c>
      <c r="P91" s="36">
        <f t="shared" ref="P91:P93" si="15">+N91-O91</f>
        <v>9942.9476000000068</v>
      </c>
      <c r="Q91" s="37">
        <f t="shared" si="14"/>
        <v>2139605.6099</v>
      </c>
    </row>
    <row r="92" spans="1:17" x14ac:dyDescent="0.15">
      <c r="A92" s="15" t="s">
        <v>17</v>
      </c>
      <c r="B92" s="21">
        <v>16280.7747</v>
      </c>
      <c r="C92" s="17">
        <v>14734.0843</v>
      </c>
      <c r="D92" s="17">
        <v>1546.6903999999995</v>
      </c>
      <c r="E92" s="18">
        <v>244446.424</v>
      </c>
      <c r="F92" s="21">
        <v>1859.3648000000001</v>
      </c>
      <c r="G92" s="17">
        <v>1903.82</v>
      </c>
      <c r="H92" s="17">
        <v>-44.455199999999877</v>
      </c>
      <c r="I92" s="16">
        <v>32272.211500000001</v>
      </c>
      <c r="J92" s="21">
        <v>168.38980000000001</v>
      </c>
      <c r="K92" s="17">
        <v>86.890299999999996</v>
      </c>
      <c r="L92" s="17">
        <v>81.499500000000012</v>
      </c>
      <c r="M92" s="16">
        <v>9185.3940000000002</v>
      </c>
      <c r="N92" s="40">
        <f t="shared" si="11"/>
        <v>81210.262000000002</v>
      </c>
      <c r="O92" s="36">
        <f t="shared" si="12"/>
        <v>83512.710000000006</v>
      </c>
      <c r="P92" s="36">
        <f t="shared" si="15"/>
        <v>-2302.448000000004</v>
      </c>
      <c r="Q92" s="39">
        <f t="shared" si="14"/>
        <v>2168032.7886000001</v>
      </c>
    </row>
    <row r="93" spans="1:17" x14ac:dyDescent="0.15">
      <c r="A93" s="15" t="s">
        <v>18</v>
      </c>
      <c r="B93" s="21">
        <v>6767.7291999999998</v>
      </c>
      <c r="C93" s="17">
        <v>14480.0941</v>
      </c>
      <c r="D93" s="17">
        <v>-7712.3649000000005</v>
      </c>
      <c r="E93" s="20">
        <v>236691.8113</v>
      </c>
      <c r="F93" s="21">
        <v>2483.7539999999999</v>
      </c>
      <c r="G93" s="17">
        <v>1097.8294000000001</v>
      </c>
      <c r="H93" s="17">
        <v>1385.9245999999998</v>
      </c>
      <c r="I93" s="16">
        <v>33835.664299999997</v>
      </c>
      <c r="J93" s="21">
        <v>60.7333</v>
      </c>
      <c r="K93" s="17">
        <v>64.391599999999997</v>
      </c>
      <c r="L93" s="17">
        <v>-3.658299999999997</v>
      </c>
      <c r="M93" s="16">
        <v>9205.0296999999991</v>
      </c>
      <c r="N93" s="40">
        <f t="shared" si="11"/>
        <v>68171.610600000015</v>
      </c>
      <c r="O93" s="36">
        <f t="shared" si="12"/>
        <v>63904.558800000006</v>
      </c>
      <c r="P93" s="36">
        <f t="shared" si="15"/>
        <v>4267.0518000000084</v>
      </c>
      <c r="Q93" s="37">
        <f t="shared" si="14"/>
        <v>2209281.7502999995</v>
      </c>
    </row>
    <row r="94" spans="1:17" x14ac:dyDescent="0.15">
      <c r="A94" s="22" t="s">
        <v>19</v>
      </c>
      <c r="B94" s="23">
        <v>10700.2309</v>
      </c>
      <c r="C94" s="24">
        <v>15708.3861</v>
      </c>
      <c r="D94" s="25">
        <v>-5008.1551999999992</v>
      </c>
      <c r="E94" s="26">
        <v>231892.0661</v>
      </c>
      <c r="F94" s="23">
        <v>3391.4735999999998</v>
      </c>
      <c r="G94" s="24">
        <v>2074.8083999999999</v>
      </c>
      <c r="H94" s="25">
        <v>1316.6651999999999</v>
      </c>
      <c r="I94" s="26">
        <v>35653.772599999997</v>
      </c>
      <c r="J94" s="23">
        <v>48.8645</v>
      </c>
      <c r="K94" s="24">
        <v>185.08789999999999</v>
      </c>
      <c r="L94" s="25">
        <v>-136.2234</v>
      </c>
      <c r="M94" s="26">
        <v>9159.8539000000001</v>
      </c>
      <c r="N94" s="41">
        <f t="shared" si="11"/>
        <v>79521.191699999996</v>
      </c>
      <c r="O94" s="28">
        <f t="shared" si="12"/>
        <v>73732.911699999997</v>
      </c>
      <c r="P94" s="42">
        <f>+N94-O94</f>
        <v>5788.2799999999988</v>
      </c>
      <c r="Q94" s="43">
        <f>E78+I78+M78+E94+I94+M94</f>
        <v>2243068.2716999999</v>
      </c>
    </row>
    <row r="95" spans="1:17" x14ac:dyDescent="0.15">
      <c r="A95" s="7" t="s">
        <v>20</v>
      </c>
      <c r="B95" s="27">
        <f t="shared" ref="B95:D95" si="16">SUM(B83:B94)</f>
        <v>135098.53469999999</v>
      </c>
      <c r="C95" s="28">
        <f t="shared" si="16"/>
        <v>136848.63149999999</v>
      </c>
      <c r="D95" s="28">
        <f t="shared" si="16"/>
        <v>-1750.0967999999993</v>
      </c>
      <c r="E95" s="29"/>
      <c r="F95" s="27">
        <f t="shared" ref="F95:H95" si="17">SUM(F83:F94)</f>
        <v>17993.244300000002</v>
      </c>
      <c r="G95" s="28">
        <f t="shared" si="17"/>
        <v>14041.749900000001</v>
      </c>
      <c r="H95" s="28">
        <f t="shared" si="17"/>
        <v>3951.4944</v>
      </c>
      <c r="I95" s="29"/>
      <c r="J95" s="27">
        <f t="shared" ref="J95:L95" si="18">SUM(J83:J94)</f>
        <v>4036.6135999999992</v>
      </c>
      <c r="K95" s="27">
        <f t="shared" si="18"/>
        <v>2008.0399</v>
      </c>
      <c r="L95" s="28">
        <f t="shared" si="18"/>
        <v>2028.5736999999997</v>
      </c>
      <c r="M95" s="29"/>
      <c r="N95" s="27">
        <f>SUM(N83:N94)</f>
        <v>760421.88730000006</v>
      </c>
      <c r="O95" s="27">
        <f>SUM(O83:O94)</f>
        <v>640262.33059999999</v>
      </c>
      <c r="P95" s="28">
        <f>SUM(P83:P94)</f>
        <v>120159.55670000004</v>
      </c>
      <c r="Q95" s="29"/>
    </row>
    <row r="96" spans="1:17" x14ac:dyDescent="0.15">
      <c r="A96" s="44"/>
      <c r="B96" s="45"/>
      <c r="C96" s="45"/>
      <c r="D96" s="45"/>
      <c r="E96" s="2"/>
      <c r="F96" s="45"/>
      <c r="G96" s="45"/>
      <c r="H96" s="45"/>
      <c r="I96" s="45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49"/>
      <c r="B97" s="61" t="s">
        <v>30</v>
      </c>
      <c r="C97" s="62"/>
      <c r="D97" s="62"/>
      <c r="E97" s="63"/>
      <c r="F97" s="61" t="s">
        <v>31</v>
      </c>
      <c r="G97" s="62"/>
      <c r="H97" s="62"/>
      <c r="I97" s="63"/>
      <c r="J97" s="45"/>
      <c r="K97" s="45"/>
      <c r="L97" s="45"/>
      <c r="M97" s="45"/>
      <c r="N97" s="2"/>
      <c r="O97" s="2"/>
      <c r="P97" s="2"/>
      <c r="Q97" s="2"/>
    </row>
    <row r="98" spans="1:17" ht="12.75" x14ac:dyDescent="0.2">
      <c r="A98" s="6" t="s">
        <v>0</v>
      </c>
      <c r="B98" s="61" t="s">
        <v>32</v>
      </c>
      <c r="C98" s="62"/>
      <c r="D98" s="62"/>
      <c r="E98" s="63"/>
      <c r="F98" s="61" t="s">
        <v>33</v>
      </c>
      <c r="G98" s="62"/>
      <c r="H98" s="62"/>
      <c r="I98" s="63"/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7"/>
      <c r="B99" s="12" t="s">
        <v>4</v>
      </c>
      <c r="C99" s="13" t="s">
        <v>5</v>
      </c>
      <c r="D99" s="9" t="s">
        <v>6</v>
      </c>
      <c r="E99" s="11" t="s">
        <v>7</v>
      </c>
      <c r="F99" s="12" t="s">
        <v>4</v>
      </c>
      <c r="G99" s="13" t="s">
        <v>5</v>
      </c>
      <c r="H99" s="9" t="s">
        <v>6</v>
      </c>
      <c r="I99" s="11" t="s">
        <v>7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4" t="s">
        <v>8</v>
      </c>
      <c r="B100" s="50">
        <v>752.57039999999995</v>
      </c>
      <c r="C100" s="50">
        <v>655.79380000000003</v>
      </c>
      <c r="D100" s="50">
        <v>96.776599999999917</v>
      </c>
      <c r="E100" s="59">
        <v>83755.570399999997</v>
      </c>
      <c r="F100" s="50">
        <v>5157.2425999999996</v>
      </c>
      <c r="G100" s="50">
        <v>2895.7584999999999</v>
      </c>
      <c r="H100" s="50">
        <v>2261.4840999999997</v>
      </c>
      <c r="I100" s="60">
        <v>75590.269400000005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>
        <v>716.41</v>
      </c>
      <c r="C101" s="51">
        <v>384.64</v>
      </c>
      <c r="D101" s="51">
        <v>331.77</v>
      </c>
      <c r="E101" s="59">
        <v>86789.444900000002</v>
      </c>
      <c r="F101" s="51">
        <v>6216.0474000000004</v>
      </c>
      <c r="G101" s="51">
        <v>3647.4176000000002</v>
      </c>
      <c r="H101" s="51">
        <v>2568.6298000000002</v>
      </c>
      <c r="I101" s="59">
        <v>78841.150599999994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>
        <v>749.40279999999996</v>
      </c>
      <c r="C102" s="51">
        <v>445.77319999999997</v>
      </c>
      <c r="D102" s="51">
        <v>303.62959999999998</v>
      </c>
      <c r="E102" s="60">
        <v>86915.574200000003</v>
      </c>
      <c r="F102" s="51">
        <v>6222.7867999999999</v>
      </c>
      <c r="G102" s="51">
        <v>2942.4173999999998</v>
      </c>
      <c r="H102" s="51">
        <v>3280.3694</v>
      </c>
      <c r="I102" s="59">
        <v>82338.124100000001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>
        <v>1641.6561999999999</v>
      </c>
      <c r="C103" s="51">
        <v>299.6902</v>
      </c>
      <c r="D103" s="51">
        <v>1341.9659999999999</v>
      </c>
      <c r="E103" s="59">
        <v>90395.649300000005</v>
      </c>
      <c r="F103" s="51">
        <v>5049.7434000000003</v>
      </c>
      <c r="G103" s="51">
        <v>2624.3978999999999</v>
      </c>
      <c r="H103" s="51">
        <v>2425.3455000000004</v>
      </c>
      <c r="I103" s="60">
        <v>87905.383900000001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>
        <v>688.58489999999995</v>
      </c>
      <c r="C104" s="51">
        <v>337.95100000000002</v>
      </c>
      <c r="D104" s="51">
        <v>350.63389999999993</v>
      </c>
      <c r="E104" s="59">
        <v>93333.429699999993</v>
      </c>
      <c r="F104" s="51">
        <v>4765.7771000000002</v>
      </c>
      <c r="G104" s="51">
        <v>2666.4283999999998</v>
      </c>
      <c r="H104" s="51">
        <v>2099.3487000000005</v>
      </c>
      <c r="I104" s="60">
        <v>89906.229099999997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>
        <v>642.75329999999997</v>
      </c>
      <c r="C105" s="51">
        <v>326.25839999999999</v>
      </c>
      <c r="D105" s="51">
        <v>316.49489999999997</v>
      </c>
      <c r="E105" s="60">
        <v>94391.0677</v>
      </c>
      <c r="F105" s="51">
        <v>5441.4032999999999</v>
      </c>
      <c r="G105" s="51">
        <v>2525.0284999999999</v>
      </c>
      <c r="H105" s="51">
        <v>2916.3748000000001</v>
      </c>
      <c r="I105" s="59">
        <v>93369.840100000001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>
        <v>595.15419999999995</v>
      </c>
      <c r="C106" s="51">
        <v>296.18200000000002</v>
      </c>
      <c r="D106" s="51">
        <v>298.97219999999993</v>
      </c>
      <c r="E106" s="59">
        <v>95858.136100000003</v>
      </c>
      <c r="F106" s="51">
        <v>4155.5608000000002</v>
      </c>
      <c r="G106" s="51">
        <v>2061.5897</v>
      </c>
      <c r="H106" s="51">
        <v>2093.9711000000002</v>
      </c>
      <c r="I106" s="59">
        <v>95605.571599999996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>
        <v>581.92049999999995</v>
      </c>
      <c r="C107" s="51">
        <v>313.50839999999999</v>
      </c>
      <c r="D107" s="51">
        <v>268.41209999999995</v>
      </c>
      <c r="E107" s="18">
        <v>96994.670499999993</v>
      </c>
      <c r="F107" s="51">
        <v>3941.4326999999998</v>
      </c>
      <c r="G107" s="51">
        <v>3180.4780000000001</v>
      </c>
      <c r="H107" s="51">
        <v>760.95469999999978</v>
      </c>
      <c r="I107" s="19">
        <v>96835.118799999997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>
        <v>1548.7509</v>
      </c>
      <c r="C108" s="51">
        <v>1096.4962</v>
      </c>
      <c r="D108" s="51">
        <v>452.25469999999996</v>
      </c>
      <c r="E108" s="19">
        <v>97687.016699999993</v>
      </c>
      <c r="F108" s="51">
        <v>5215.8416999999999</v>
      </c>
      <c r="G108" s="51">
        <v>4441.3959000000004</v>
      </c>
      <c r="H108" s="51">
        <v>774.44579999999951</v>
      </c>
      <c r="I108" s="19">
        <v>97025.058000000005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>
        <v>835.09090000000003</v>
      </c>
      <c r="C109" s="51">
        <v>496.10950000000003</v>
      </c>
      <c r="D109" s="51">
        <v>338.98140000000001</v>
      </c>
      <c r="E109" s="18">
        <v>99355.384600000005</v>
      </c>
      <c r="F109" s="51">
        <v>7382.5653000000002</v>
      </c>
      <c r="G109" s="51">
        <v>6275.1845000000003</v>
      </c>
      <c r="H109" s="51">
        <v>1107.3807999999999</v>
      </c>
      <c r="I109" s="18">
        <v>98287.73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15" t="s">
        <v>18</v>
      </c>
      <c r="B110" s="51">
        <v>905.2201</v>
      </c>
      <c r="C110" s="51">
        <v>447.19069999999999</v>
      </c>
      <c r="D110" s="51">
        <v>458.02940000000001</v>
      </c>
      <c r="E110" s="18">
        <v>102093.65150000001</v>
      </c>
      <c r="F110" s="51">
        <v>5159.8137999999999</v>
      </c>
      <c r="G110" s="51">
        <v>4630.2215999999999</v>
      </c>
      <c r="H110" s="51">
        <v>529.59220000000005</v>
      </c>
      <c r="I110" s="18">
        <v>99134.852400000003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22" t="s">
        <v>19</v>
      </c>
      <c r="B111" s="52">
        <v>1183.8967</v>
      </c>
      <c r="C111" s="52">
        <v>529.89430000000004</v>
      </c>
      <c r="D111" s="53">
        <v>654.00239999999997</v>
      </c>
      <c r="E111" s="55">
        <v>104365.8453</v>
      </c>
      <c r="F111" s="52">
        <v>4871.8905000000004</v>
      </c>
      <c r="G111" s="52">
        <v>5984.9646000000002</v>
      </c>
      <c r="H111" s="53">
        <v>-1113.0740999999998</v>
      </c>
      <c r="I111" s="55">
        <v>97711.790999999997</v>
      </c>
      <c r="J111" s="45"/>
      <c r="K111" s="45"/>
      <c r="L111" s="45"/>
      <c r="M111" s="45"/>
      <c r="N111" s="2"/>
      <c r="O111" s="2"/>
      <c r="P111" s="2"/>
      <c r="Q111" s="2"/>
    </row>
    <row r="112" spans="1:17" x14ac:dyDescent="0.15">
      <c r="A112" s="7" t="s">
        <v>20</v>
      </c>
      <c r="B112" s="27">
        <f t="shared" ref="B112:H112" si="19">SUM(B100:B111)</f>
        <v>10841.410899999999</v>
      </c>
      <c r="C112" s="27">
        <f t="shared" si="19"/>
        <v>5629.4877000000006</v>
      </c>
      <c r="D112" s="28">
        <f>SUM(D100:D111)</f>
        <v>5211.9232000000002</v>
      </c>
      <c r="E112" s="27"/>
      <c r="F112" s="27">
        <f t="shared" si="19"/>
        <v>63580.105399999993</v>
      </c>
      <c r="G112" s="27">
        <f t="shared" si="19"/>
        <v>43875.282599999999</v>
      </c>
      <c r="H112" s="28">
        <f t="shared" si="19"/>
        <v>19704.822799999994</v>
      </c>
      <c r="I112" s="29"/>
      <c r="J112" s="45"/>
      <c r="K112" s="45"/>
      <c r="L112" s="45"/>
      <c r="M112" s="45"/>
      <c r="N112" s="2"/>
      <c r="O112" s="2"/>
      <c r="P112" s="2"/>
      <c r="Q112" s="2"/>
    </row>
    <row r="114" spans="1:1" x14ac:dyDescent="0.15">
      <c r="A114" s="47" t="s">
        <v>26</v>
      </c>
    </row>
  </sheetData>
  <mergeCells count="22">
    <mergeCell ref="N24:Q24"/>
    <mergeCell ref="N81:Q81"/>
    <mergeCell ref="J65:M65"/>
    <mergeCell ref="B8:E8"/>
    <mergeCell ref="F8:I8"/>
    <mergeCell ref="J8:M8"/>
    <mergeCell ref="F24:I24"/>
    <mergeCell ref="J81:M81"/>
    <mergeCell ref="J24:M24"/>
    <mergeCell ref="B97:E97"/>
    <mergeCell ref="F97:I97"/>
    <mergeCell ref="B98:E98"/>
    <mergeCell ref="F98:I98"/>
    <mergeCell ref="B24:E24"/>
    <mergeCell ref="B40:E40"/>
    <mergeCell ref="F40:I40"/>
    <mergeCell ref="B41:E41"/>
    <mergeCell ref="F41:I41"/>
    <mergeCell ref="B81:E81"/>
    <mergeCell ref="F81:I81"/>
    <mergeCell ref="B65:E65"/>
    <mergeCell ref="F65:I65"/>
  </mergeCells>
  <phoneticPr fontId="1" type="noConversion"/>
  <conditionalFormatting sqref="D43:D49">
    <cfRule type="cellIs" dxfId="8" priority="9" stopIfTrue="1" operator="lessThan">
      <formula>0</formula>
    </cfRule>
  </conditionalFormatting>
  <conditionalFormatting sqref="F43:G43">
    <cfRule type="cellIs" dxfId="7" priority="5" stopIfTrue="1" operator="lessThan">
      <formula>0</formula>
    </cfRule>
  </conditionalFormatting>
  <conditionalFormatting sqref="B43:C43">
    <cfRule type="cellIs" dxfId="6" priority="8" stopIfTrue="1" operator="lessThan">
      <formula>0</formula>
    </cfRule>
  </conditionalFormatting>
  <conditionalFormatting sqref="E43">
    <cfRule type="cellIs" dxfId="5" priority="7" stopIfTrue="1" operator="lessThan">
      <formula>0</formula>
    </cfRule>
  </conditionalFormatting>
  <conditionalFormatting sqref="H43:H49">
    <cfRule type="cellIs" dxfId="4" priority="6" stopIfTrue="1" operator="lessThan">
      <formula>0</formula>
    </cfRule>
  </conditionalFormatting>
  <conditionalFormatting sqref="D100:D106">
    <cfRule type="cellIs" dxfId="3" priority="4" stopIfTrue="1" operator="lessThan">
      <formula>0</formula>
    </cfRule>
  </conditionalFormatting>
  <conditionalFormatting sqref="F100:G100">
    <cfRule type="cellIs" dxfId="2" priority="1" stopIfTrue="1" operator="lessThan">
      <formula>0</formula>
    </cfRule>
  </conditionalFormatting>
  <conditionalFormatting sqref="B100:C100">
    <cfRule type="cellIs" dxfId="1" priority="3" stopIfTrue="1" operator="lessThan">
      <formula>0</formula>
    </cfRule>
  </conditionalFormatting>
  <conditionalFormatting sqref="H100:H106">
    <cfRule type="cellIs" dxfId="0" priority="2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9" max="16" man="1"/>
    <brk id="114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2014</vt:lpstr>
      <vt:lpstr>'Fonder 2014'!Utskriftsområde</vt:lpstr>
    </vt:vector>
  </TitlesOfParts>
  <Company>DGC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2014-10-08T15:10:13Z</cp:lastPrinted>
  <dcterms:created xsi:type="dcterms:W3CDTF">2010-02-10T19:11:15Z</dcterms:created>
  <dcterms:modified xsi:type="dcterms:W3CDTF">2015-01-12T09:14:04Z</dcterms:modified>
</cp:coreProperties>
</file>