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A\Hemsida\Statistik\Månadsstat\"/>
    </mc:Choice>
  </mc:AlternateContent>
  <bookViews>
    <workbookView xWindow="0" yWindow="0" windowWidth="25200" windowHeight="11385"/>
  </bookViews>
  <sheets>
    <sheet name="Fonder 2016" sheetId="1" r:id="rId1"/>
  </sheets>
  <definedNames>
    <definedName name="_xlnm.Print_Area" localSheetId="0">'Fonder 2016'!$A$1:$Q$152</definedName>
  </definedNames>
  <calcPr calcId="152511"/>
</workbook>
</file>

<file path=xl/calcChain.xml><?xml version="1.0" encoding="utf-8"?>
<calcChain xmlns="http://schemas.openxmlformats.org/spreadsheetml/2006/main">
  <c r="H111" i="1" l="1"/>
  <c r="D111" i="1" l="1"/>
  <c r="Q35" i="1"/>
  <c r="Q93" i="1" l="1"/>
  <c r="N82" i="1"/>
  <c r="O82" i="1" l="1"/>
  <c r="P82" i="1" s="1"/>
  <c r="Q82" i="1"/>
  <c r="Q26" i="1"/>
  <c r="N26" i="1"/>
  <c r="G111" i="1" l="1"/>
  <c r="F111" i="1"/>
  <c r="C111" i="1"/>
  <c r="B111" i="1"/>
  <c r="L94" i="1"/>
  <c r="K94" i="1"/>
  <c r="J94" i="1"/>
  <c r="H94" i="1"/>
  <c r="G94" i="1"/>
  <c r="F94" i="1"/>
  <c r="O93" i="1"/>
  <c r="N93" i="1"/>
  <c r="Q92" i="1"/>
  <c r="O92" i="1"/>
  <c r="N92" i="1"/>
  <c r="Q91" i="1"/>
  <c r="O91" i="1"/>
  <c r="N91" i="1"/>
  <c r="Q90" i="1"/>
  <c r="O90" i="1"/>
  <c r="N90" i="1"/>
  <c r="Q89" i="1"/>
  <c r="O89" i="1"/>
  <c r="N89" i="1"/>
  <c r="Q88" i="1"/>
  <c r="O88" i="1"/>
  <c r="N88" i="1"/>
  <c r="Q87" i="1"/>
  <c r="O87" i="1"/>
  <c r="N87" i="1"/>
  <c r="Q86" i="1"/>
  <c r="O86" i="1"/>
  <c r="N86" i="1"/>
  <c r="Q85" i="1"/>
  <c r="O85" i="1"/>
  <c r="N85" i="1"/>
  <c r="Q84" i="1"/>
  <c r="O84" i="1"/>
  <c r="N84" i="1"/>
  <c r="Q83" i="1"/>
  <c r="O83" i="1"/>
  <c r="N83" i="1"/>
  <c r="D94" i="1"/>
  <c r="C94" i="1"/>
  <c r="B94" i="1"/>
  <c r="L78" i="1"/>
  <c r="K78" i="1"/>
  <c r="J78" i="1"/>
  <c r="H78" i="1"/>
  <c r="G78" i="1"/>
  <c r="F78" i="1"/>
  <c r="D78" i="1"/>
  <c r="C78" i="1"/>
  <c r="B78" i="1"/>
  <c r="G55" i="1"/>
  <c r="C55" i="1"/>
  <c r="Q37" i="1"/>
  <c r="Q36" i="1"/>
  <c r="Q34" i="1"/>
  <c r="Q33" i="1"/>
  <c r="Q32" i="1"/>
  <c r="Q31" i="1"/>
  <c r="Q30" i="1"/>
  <c r="Q29" i="1"/>
  <c r="Q28" i="1"/>
  <c r="Q27" i="1"/>
  <c r="O26" i="1"/>
  <c r="P26" i="1" s="1"/>
  <c r="O27" i="1"/>
  <c r="O28" i="1"/>
  <c r="O29" i="1"/>
  <c r="O30" i="1"/>
  <c r="O31" i="1"/>
  <c r="O32" i="1"/>
  <c r="O33" i="1"/>
  <c r="O34" i="1"/>
  <c r="O35" i="1"/>
  <c r="O36" i="1"/>
  <c r="O37" i="1"/>
  <c r="N27" i="1"/>
  <c r="N28" i="1"/>
  <c r="N29" i="1"/>
  <c r="N30" i="1"/>
  <c r="N31" i="1"/>
  <c r="N32" i="1"/>
  <c r="N33" i="1"/>
  <c r="N34" i="1"/>
  <c r="N35" i="1"/>
  <c r="N36" i="1"/>
  <c r="N37" i="1"/>
  <c r="D38" i="1"/>
  <c r="C38" i="1"/>
  <c r="B38" i="1"/>
  <c r="B22" i="1"/>
  <c r="C22" i="1"/>
  <c r="D22" i="1"/>
  <c r="F22" i="1"/>
  <c r="G22" i="1"/>
  <c r="H22" i="1"/>
  <c r="J22" i="1"/>
  <c r="K22" i="1"/>
  <c r="L22" i="1"/>
  <c r="F38" i="1"/>
  <c r="G38" i="1"/>
  <c r="H38" i="1"/>
  <c r="J38" i="1"/>
  <c r="K38" i="1"/>
  <c r="L38" i="1"/>
  <c r="P93" i="1" l="1"/>
  <c r="P91" i="1"/>
  <c r="P85" i="1"/>
  <c r="P89" i="1"/>
  <c r="P92" i="1"/>
  <c r="P34" i="1"/>
  <c r="N94" i="1"/>
  <c r="P84" i="1"/>
  <c r="P83" i="1"/>
  <c r="P87" i="1"/>
  <c r="O94" i="1"/>
  <c r="P86" i="1"/>
  <c r="P90" i="1"/>
  <c r="P88" i="1"/>
  <c r="P35" i="1"/>
  <c r="P27" i="1"/>
  <c r="P29" i="1"/>
  <c r="P28" i="1"/>
  <c r="H55" i="1"/>
  <c r="D55" i="1"/>
  <c r="F55" i="1"/>
  <c r="B55" i="1"/>
  <c r="P31" i="1"/>
  <c r="O38" i="1"/>
  <c r="N38" i="1"/>
  <c r="P37" i="1"/>
  <c r="P30" i="1"/>
  <c r="P36" i="1"/>
  <c r="P32" i="1"/>
  <c r="P33" i="1"/>
  <c r="P94" i="1" l="1"/>
  <c r="P38" i="1"/>
</calcChain>
</file>

<file path=xl/sharedStrings.xml><?xml version="1.0" encoding="utf-8"?>
<sst xmlns="http://schemas.openxmlformats.org/spreadsheetml/2006/main" count="192" uniqueCount="34">
  <si>
    <t>Månad</t>
  </si>
  <si>
    <t xml:space="preserve">Aktiefonder </t>
  </si>
  <si>
    <t>Blandfonder</t>
  </si>
  <si>
    <t>Obligationsfonder</t>
  </si>
  <si>
    <t>insättn.</t>
  </si>
  <si>
    <t>uttag</t>
  </si>
  <si>
    <t>netto</t>
  </si>
  <si>
    <t>Förm.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</si>
  <si>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</si>
  <si>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</si>
  <si>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</si>
  <si>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</si>
  <si>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</si>
  <si>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</si>
  <si>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</si>
  <si>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</si>
  <si>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</si>
  <si>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</si>
  <si>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</si>
  <si>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</si>
  <si>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</si>
  <si>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Penningmarknadsfonder</t>
  </si>
  <si>
    <t>Hedgefonder</t>
  </si>
  <si>
    <t>Övriga fonder</t>
  </si>
  <si>
    <t>TOTALT</t>
  </si>
  <si>
    <t>Statistiken avser fonder marknadsförda av Fondbolagens förenings medlemsföretag.</t>
  </si>
  <si>
    <t>Statistiken avser fonder marknadsförda av föreningens medlemsföretag exkl. fondsparande/förmögenhet via premiepensionen.</t>
  </si>
  <si>
    <t>Statistiken är dock kompletterad med icke-medlemmars fonder i premiepensionssystemet.</t>
  </si>
  <si>
    <t>varavpost till Blandfonder</t>
  </si>
  <si>
    <t>varavpost till Obligationsfonder</t>
  </si>
  <si>
    <t>Företagsobligationsfonder</t>
  </si>
  <si>
    <t>Generationsfonder</t>
  </si>
  <si>
    <t>NYSPARANDE I FONDER OCH FONDFÖRMÖGENHET 2016 (MSEK)</t>
  </si>
  <si>
    <t>NYSPARANDE I FONDER OCH FONDFÖRMÖGENHET EXKLUSIVE PPM 2016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</si>
</sst>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"/>
    </font>
    <font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/>
    </xf>
    <xf numFmtId="3" fontId="5" fillId="2" borderId="4" xfId="1" applyNumberFormat="1" applyFont="1" applyFill="1" applyBorder="1" applyAlignment="1">
      <alignment horizontal="right"/>
    </xf>
    <xf numFmtId="0" fontId="5" fillId="2" borderId="7" xfId="1" applyFont="1" applyFill="1" applyBorder="1" applyAlignment="1">
      <alignment horizontal="left"/>
    </xf>
    <xf numFmtId="0" fontId="5" fillId="2" borderId="10" xfId="1" applyFont="1" applyFill="1" applyBorder="1" applyAlignment="1">
      <alignment horizontal="left"/>
    </xf>
    <xf numFmtId="3" fontId="2" fillId="0" borderId="11" xfId="1" applyNumberFormat="1" applyFont="1" applyFill="1" applyBorder="1"/>
    <xf numFmtId="3" fontId="2" fillId="0" borderId="12" xfId="1" applyNumberFormat="1" applyFont="1" applyFill="1" applyBorder="1"/>
    <xf numFmtId="3" fontId="2" fillId="0" borderId="10" xfId="1" applyNumberFormat="1" applyFont="1" applyFill="1" applyBorder="1"/>
    <xf numFmtId="3" fontId="2" fillId="0" borderId="10" xfId="1" applyNumberFormat="1" applyFont="1" applyFill="1" applyBorder="1" applyProtection="1">
      <protection locked="0"/>
    </xf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5" fillId="2" borderId="2" xfId="1" applyFont="1" applyFill="1" applyBorder="1" applyAlignment="1">
      <alignment horizontal="left"/>
    </xf>
    <xf numFmtId="3" fontId="2" fillId="0" borderId="15" xfId="1" applyNumberFormat="1" applyFont="1" applyFill="1" applyBorder="1"/>
    <xf numFmtId="3" fontId="2" fillId="0" borderId="4" xfId="1" applyNumberFormat="1" applyFont="1" applyFill="1" applyBorder="1"/>
    <xf numFmtId="3" fontId="2" fillId="0" borderId="16" xfId="1" applyNumberFormat="1" applyFont="1" applyFill="1" applyBorder="1"/>
    <xf numFmtId="3" fontId="2" fillId="0" borderId="17" xfId="1" applyNumberFormat="1" applyFont="1" applyFill="1" applyBorder="1"/>
    <xf numFmtId="3" fontId="5" fillId="0" borderId="3" xfId="1" applyNumberFormat="1" applyFont="1" applyFill="1" applyBorder="1"/>
    <xf numFmtId="3" fontId="5" fillId="0" borderId="4" xfId="1" applyNumberFormat="1" applyFont="1" applyFill="1" applyBorder="1"/>
    <xf numFmtId="3" fontId="5" fillId="0" borderId="6" xfId="1" applyNumberFormat="1" applyFont="1" applyFill="1" applyBorder="1"/>
    <xf numFmtId="0" fontId="6" fillId="0" borderId="0" xfId="1" applyFont="1" applyFill="1" applyBorder="1"/>
    <xf numFmtId="3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  <xf numFmtId="3" fontId="5" fillId="0" borderId="7" xfId="1" applyNumberFormat="1" applyFont="1" applyFill="1" applyBorder="1"/>
    <xf numFmtId="3" fontId="5" fillId="0" borderId="11" xfId="1" applyNumberFormat="1" applyFont="1" applyFill="1" applyBorder="1"/>
    <xf numFmtId="3" fontId="5" fillId="0" borderId="12" xfId="1" applyNumberFormat="1" applyFont="1" applyFill="1" applyBorder="1"/>
    <xf numFmtId="3" fontId="5" fillId="0" borderId="10" xfId="1" applyNumberFormat="1" applyFont="1" applyFill="1" applyBorder="1"/>
    <xf numFmtId="3" fontId="5" fillId="0" borderId="10" xfId="1" applyNumberFormat="1" applyFont="1" applyFill="1" applyBorder="1" applyProtection="1">
      <protection locked="0"/>
    </xf>
    <xf numFmtId="3" fontId="5" fillId="0" borderId="13" xfId="1" applyNumberFormat="1" applyFont="1" applyFill="1" applyBorder="1"/>
    <xf numFmtId="3" fontId="5" fillId="0" borderId="14" xfId="1" applyNumberFormat="1" applyFont="1" applyFill="1" applyBorder="1"/>
    <xf numFmtId="3" fontId="5" fillId="0" borderId="15" xfId="1" applyNumberFormat="1" applyFont="1" applyFill="1" applyBorder="1"/>
    <xf numFmtId="3" fontId="5" fillId="0" borderId="16" xfId="1" applyNumberFormat="1" applyFont="1" applyFill="1" applyBorder="1"/>
    <xf numFmtId="3" fontId="5" fillId="0" borderId="17" xfId="1" applyNumberFormat="1" applyFont="1" applyFill="1" applyBorder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164" fontId="2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1" applyNumberFormat="1" applyFont="1"/>
    <xf numFmtId="0" fontId="1" fillId="0" borderId="0" xfId="1" applyFont="1" applyAlignment="1">
      <alignment horizontal="left"/>
    </xf>
    <xf numFmtId="3" fontId="1" fillId="0" borderId="9" xfId="1" applyNumberFormat="1" applyFont="1" applyFill="1" applyBorder="1"/>
    <xf numFmtId="3" fontId="1" fillId="0" borderId="12" xfId="1" applyNumberFormat="1" applyFont="1" applyFill="1" applyBorder="1"/>
    <xf numFmtId="3" fontId="1" fillId="0" borderId="4" xfId="1" applyNumberFormat="1" applyFont="1" applyFill="1" applyBorder="1"/>
    <xf numFmtId="3" fontId="1" fillId="0" borderId="16" xfId="1" applyNumberFormat="1" applyFont="1" applyFill="1" applyBorder="1"/>
    <xf numFmtId="3" fontId="2" fillId="0" borderId="21" xfId="1" applyNumberFormat="1" applyFont="1" applyFill="1" applyBorder="1"/>
    <xf numFmtId="3" fontId="2" fillId="0" borderId="21" xfId="1" applyNumberFormat="1" applyFont="1" applyFill="1" applyBorder="1" applyProtection="1">
      <protection locked="0"/>
    </xf>
    <xf numFmtId="3" fontId="1" fillId="0" borderId="8" xfId="1" applyNumberFormat="1" applyFont="1" applyFill="1" applyBorder="1"/>
    <xf numFmtId="3" fontId="1" fillId="0" borderId="7" xfId="1" applyNumberFormat="1" applyFont="1" applyFill="1" applyBorder="1"/>
    <xf numFmtId="3" fontId="1" fillId="0" borderId="11" xfId="1" applyNumberFormat="1" applyFont="1" applyFill="1" applyBorder="1"/>
    <xf numFmtId="3" fontId="1" fillId="0" borderId="10" xfId="1" applyNumberFormat="1" applyFont="1" applyFill="1" applyBorder="1"/>
    <xf numFmtId="3" fontId="1" fillId="0" borderId="10" xfId="1" applyNumberFormat="1" applyFont="1" applyFill="1" applyBorder="1" applyProtection="1">
      <protection locked="0"/>
    </xf>
    <xf numFmtId="3" fontId="1" fillId="0" borderId="13" xfId="1" applyNumberFormat="1" applyFont="1" applyFill="1" applyBorder="1"/>
    <xf numFmtId="0" fontId="5" fillId="2" borderId="18" xfId="1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</cellXfs>
  <cellStyles count="2">
    <cellStyle name="Normal" xfId="0" builtinId="0"/>
    <cellStyle name="Normal_Nysparande 2009" xfId="1"/>
  </cellStyles>
  <dxfs count="6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113</xdr:row>
      <xdr:rowOff>114300</xdr:rowOff>
    </xdr:from>
    <xdr:to>
      <xdr:col>9</xdr:col>
      <xdr:colOff>133350</xdr:colOff>
      <xdr:row>144</xdr:row>
      <xdr:rowOff>38100</xdr:rowOff>
    </xdr:to>
    <xdr:pic>
      <xdr:nvPicPr>
        <xdr:cNvPr id="11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5773400"/>
          <a:ext cx="5114925" cy="405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zoomScaleNormal="100" workbookViewId="0">
      <selection activeCell="K4" sqref="K4"/>
    </sheetView>
  </sheetViews>
  <sheetFormatPr defaultRowHeight="10.5" x14ac:dyDescent="0.15"/>
  <cols>
    <col min="1" max="1" width="9.140625" style="1"/>
    <col min="2" max="4" width="8.140625" style="1" customWidth="1"/>
    <col min="5" max="5" width="9.140625" style="1"/>
    <col min="6" max="8" width="8.140625" style="1" customWidth="1"/>
    <col min="9" max="9" width="9.140625" style="1"/>
    <col min="10" max="11" width="8.42578125" style="1" bestFit="1" customWidth="1"/>
    <col min="12" max="12" width="8" style="1" customWidth="1"/>
    <col min="13" max="16" width="9.140625" style="1"/>
    <col min="17" max="17" width="10.140625" style="1" bestFit="1" customWidth="1"/>
    <col min="18" max="16384" width="9.140625" style="1"/>
  </cols>
  <sheetData>
    <row r="1" spans="1:17" x14ac:dyDescent="0.15">
      <c r="F1" s="2"/>
    </row>
    <row r="2" spans="1:17" x14ac:dyDescent="0.15">
      <c r="F2" s="2"/>
    </row>
    <row r="3" spans="1:17" x14ac:dyDescent="0.15">
      <c r="F3" s="2"/>
    </row>
    <row r="4" spans="1:17" ht="15" x14ac:dyDescent="0.2">
      <c r="A4" s="3" t="s">
        <v>32</v>
      </c>
    </row>
    <row r="6" spans="1:17" x14ac:dyDescent="0.15">
      <c r="F6" s="4"/>
    </row>
    <row r="7" spans="1:17" x14ac:dyDescent="0.1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2.75" x14ac:dyDescent="0.2">
      <c r="A8" s="6" t="s">
        <v>0</v>
      </c>
      <c r="B8" s="62" t="s">
        <v>1</v>
      </c>
      <c r="C8" s="63"/>
      <c r="D8" s="63"/>
      <c r="E8" s="64"/>
      <c r="F8" s="62" t="s">
        <v>2</v>
      </c>
      <c r="G8" s="63" t="s">
        <v>2</v>
      </c>
      <c r="H8" s="63"/>
      <c r="I8" s="64"/>
      <c r="J8" s="62" t="s">
        <v>3</v>
      </c>
      <c r="K8" s="63" t="s">
        <v>2</v>
      </c>
      <c r="L8" s="63"/>
      <c r="M8" s="64"/>
    </row>
    <row r="9" spans="1:17" x14ac:dyDescent="0.15">
      <c r="A9" s="7"/>
      <c r="B9" s="8" t="s">
        <v>4</v>
      </c>
      <c r="C9" s="9" t="s">
        <v>5</v>
      </c>
      <c r="D9" s="10" t="s">
        <v>6</v>
      </c>
      <c r="E9" s="11" t="s">
        <v>7</v>
      </c>
      <c r="F9" s="12" t="s">
        <v>4</v>
      </c>
      <c r="G9" s="9" t="s">
        <v>5</v>
      </c>
      <c r="H9" s="9" t="s">
        <v>6</v>
      </c>
      <c r="I9" s="11" t="s">
        <v>7</v>
      </c>
      <c r="J9" s="12" t="s">
        <v>4</v>
      </c>
      <c r="K9" s="13" t="s">
        <v>5</v>
      </c>
      <c r="L9" s="9" t="s">
        <v>6</v>
      </c>
      <c r="M9" s="11" t="s">
        <v>7</v>
      </c>
    </row>
    <row r="10" spans="1:17" x14ac:dyDescent="0.15">
      <c r="A10" s="14" t="s">
        <v>8</v>
      </c>
      <c r="B10" s="56">
        <v>20253.702399999998</v>
      </c>
      <c r="C10" s="50">
        <v>35756.063199999997</v>
      </c>
      <c r="D10" s="50">
        <v>-15502.360799999999</v>
      </c>
      <c r="E10" s="57">
        <v>1681021.9528000001</v>
      </c>
      <c r="F10" s="56">
        <v>8356.9683000000005</v>
      </c>
      <c r="G10" s="50">
        <v>8462.4218999999994</v>
      </c>
      <c r="H10" s="50">
        <v>-105.45359999999891</v>
      </c>
      <c r="I10" s="57">
        <v>781324.52659999998</v>
      </c>
      <c r="J10" s="56">
        <v>11843.6</v>
      </c>
      <c r="K10" s="50">
        <v>14141.9951</v>
      </c>
      <c r="L10" s="50">
        <v>-2298.3950999999997</v>
      </c>
      <c r="M10" s="57">
        <v>324094.28619999997</v>
      </c>
    </row>
    <row r="11" spans="1:17" x14ac:dyDescent="0.15">
      <c r="A11" s="15" t="s">
        <v>9</v>
      </c>
      <c r="B11" s="58">
        <v>25775.85</v>
      </c>
      <c r="C11" s="51">
        <v>29435.845499999999</v>
      </c>
      <c r="D11" s="51">
        <v>-3659.9955000000009</v>
      </c>
      <c r="E11" s="59">
        <v>1681612.1798</v>
      </c>
      <c r="F11" s="58">
        <v>9292.8325000000004</v>
      </c>
      <c r="G11" s="51">
        <v>8578.2641999999996</v>
      </c>
      <c r="H11" s="51">
        <v>714.56830000000082</v>
      </c>
      <c r="I11" s="59">
        <v>783840.41689999995</v>
      </c>
      <c r="J11" s="58">
        <v>10155.8848</v>
      </c>
      <c r="K11" s="51">
        <v>11706.607099999999</v>
      </c>
      <c r="L11" s="51">
        <v>-1550.7222999999994</v>
      </c>
      <c r="M11" s="59">
        <v>327314.2905</v>
      </c>
    </row>
    <row r="12" spans="1:17" x14ac:dyDescent="0.15">
      <c r="A12" s="15" t="s">
        <v>10</v>
      </c>
      <c r="B12" s="58">
        <v>26432.581699999999</v>
      </c>
      <c r="C12" s="51">
        <v>26349.712599999999</v>
      </c>
      <c r="D12" s="51">
        <v>82.869099999999889</v>
      </c>
      <c r="E12" s="59">
        <v>1717488.5445000001</v>
      </c>
      <c r="F12" s="58">
        <v>10518.554400000001</v>
      </c>
      <c r="G12" s="51">
        <v>8143.8977999999997</v>
      </c>
      <c r="H12" s="51">
        <v>2374.6566000000012</v>
      </c>
      <c r="I12" s="59">
        <v>792602.99380000005</v>
      </c>
      <c r="J12" s="58">
        <v>13217.6847</v>
      </c>
      <c r="K12" s="51">
        <v>11764.884700000001</v>
      </c>
      <c r="L12" s="51">
        <v>1452.7999999999993</v>
      </c>
      <c r="M12" s="59">
        <v>330378.95730000001</v>
      </c>
    </row>
    <row r="13" spans="1:17" x14ac:dyDescent="0.15">
      <c r="A13" s="15" t="s">
        <v>11</v>
      </c>
      <c r="B13" s="58">
        <v>28356.042000000001</v>
      </c>
      <c r="C13" s="51">
        <v>22630.8001</v>
      </c>
      <c r="D13" s="51">
        <v>5725.2419000000009</v>
      </c>
      <c r="E13" s="59">
        <v>1730003.3781999999</v>
      </c>
      <c r="F13" s="58">
        <v>9910.7157000000007</v>
      </c>
      <c r="G13" s="51">
        <v>7377.5989</v>
      </c>
      <c r="H13" s="51">
        <v>2533.1168000000007</v>
      </c>
      <c r="I13" s="59">
        <v>794023.15800000005</v>
      </c>
      <c r="J13" s="58">
        <v>10173.9396</v>
      </c>
      <c r="K13" s="51">
        <v>9748.3333999999995</v>
      </c>
      <c r="L13" s="51">
        <v>425.60620000000017</v>
      </c>
      <c r="M13" s="59">
        <v>338063.74829999998</v>
      </c>
    </row>
    <row r="14" spans="1:17" x14ac:dyDescent="0.15">
      <c r="A14" s="15" t="s">
        <v>12</v>
      </c>
      <c r="B14" s="58">
        <v>31191.826799999999</v>
      </c>
      <c r="C14" s="51">
        <v>24155.718400000002</v>
      </c>
      <c r="D14" s="51">
        <v>7036.1083999999973</v>
      </c>
      <c r="E14" s="60">
        <v>1803201.6606000001</v>
      </c>
      <c r="F14" s="58">
        <v>10769.846299999999</v>
      </c>
      <c r="G14" s="51">
        <v>7480.7251999999999</v>
      </c>
      <c r="H14" s="51">
        <v>3289.1210999999994</v>
      </c>
      <c r="I14" s="60">
        <v>810650.78980000003</v>
      </c>
      <c r="J14" s="58">
        <v>11248.6214</v>
      </c>
      <c r="K14" s="51">
        <v>8955.5476999999992</v>
      </c>
      <c r="L14" s="51">
        <v>2293.0737000000008</v>
      </c>
      <c r="M14" s="60">
        <v>342283.98249999998</v>
      </c>
    </row>
    <row r="15" spans="1:17" x14ac:dyDescent="0.15">
      <c r="A15" s="15" t="s">
        <v>13</v>
      </c>
      <c r="B15" s="58">
        <v>23968.8734</v>
      </c>
      <c r="C15" s="51">
        <v>32061.920699999999</v>
      </c>
      <c r="D15" s="51">
        <v>-8093.0472999999984</v>
      </c>
      <c r="E15" s="59">
        <v>1762653.1410000001</v>
      </c>
      <c r="F15" s="58">
        <v>8174.473</v>
      </c>
      <c r="G15" s="51">
        <v>9488.3392999999996</v>
      </c>
      <c r="H15" s="51">
        <v>-1313.8662999999997</v>
      </c>
      <c r="I15" s="59">
        <v>805546.33559999999</v>
      </c>
      <c r="J15" s="58">
        <v>18281.7988</v>
      </c>
      <c r="K15" s="51">
        <v>15306.2119</v>
      </c>
      <c r="L15" s="51">
        <v>2975.5869000000002</v>
      </c>
      <c r="M15" s="59">
        <v>350972.83649999998</v>
      </c>
    </row>
    <row r="16" spans="1:17" x14ac:dyDescent="0.15">
      <c r="A16" s="15" t="s">
        <v>14</v>
      </c>
      <c r="B16" s="58">
        <v>24189.8334</v>
      </c>
      <c r="C16" s="51">
        <v>16494.022199999999</v>
      </c>
      <c r="D16" s="51">
        <v>7695.8112000000001</v>
      </c>
      <c r="E16" s="59">
        <v>1843325.0364000001</v>
      </c>
      <c r="F16" s="58">
        <v>6585.1277</v>
      </c>
      <c r="G16" s="51">
        <v>4939.7568000000001</v>
      </c>
      <c r="H16" s="51">
        <v>1645.3708999999999</v>
      </c>
      <c r="I16" s="59">
        <v>863384.14179999998</v>
      </c>
      <c r="J16" s="58">
        <v>7893.9237999999996</v>
      </c>
      <c r="K16" s="51">
        <v>6091.1836999999996</v>
      </c>
      <c r="L16" s="51">
        <v>1802.7401</v>
      </c>
      <c r="M16" s="59">
        <v>356764.3259</v>
      </c>
    </row>
    <row r="17" spans="1:17" x14ac:dyDescent="0.15">
      <c r="A17" s="15" t="s">
        <v>15</v>
      </c>
      <c r="B17" s="16">
        <v>27934.838100000001</v>
      </c>
      <c r="C17" s="17">
        <v>19841.0075</v>
      </c>
      <c r="D17" s="17">
        <v>8093.8306000000011</v>
      </c>
      <c r="E17" s="20">
        <v>1884033.8365</v>
      </c>
      <c r="F17" s="16">
        <v>7657.2206999999999</v>
      </c>
      <c r="G17" s="17">
        <v>5493.1439</v>
      </c>
      <c r="H17" s="17">
        <v>2164.0767999999998</v>
      </c>
      <c r="I17" s="20">
        <v>872271.29579999996</v>
      </c>
      <c r="J17" s="16">
        <v>7506.7304000000004</v>
      </c>
      <c r="K17" s="17">
        <v>5501.8091999999997</v>
      </c>
      <c r="L17" s="17">
        <v>2004.9212000000007</v>
      </c>
      <c r="M17" s="20">
        <v>358618.15509999997</v>
      </c>
    </row>
    <row r="18" spans="1:17" x14ac:dyDescent="0.15">
      <c r="A18" s="15" t="s">
        <v>16</v>
      </c>
      <c r="B18" s="16">
        <v>48393.8</v>
      </c>
      <c r="C18" s="17">
        <v>40687.652600000001</v>
      </c>
      <c r="D18" s="17">
        <v>7706.1474000000017</v>
      </c>
      <c r="E18" s="20">
        <v>1906302.2863</v>
      </c>
      <c r="F18" s="16">
        <v>9652.4606000000003</v>
      </c>
      <c r="G18" s="17">
        <v>7363.1662999999999</v>
      </c>
      <c r="H18" s="17">
        <v>2289.2943000000005</v>
      </c>
      <c r="I18" s="20">
        <v>877039.99369999999</v>
      </c>
      <c r="J18" s="16">
        <v>9016.1301999999996</v>
      </c>
      <c r="K18" s="17">
        <v>10619.416999999999</v>
      </c>
      <c r="L18" s="17">
        <v>-1603.2867999999999</v>
      </c>
      <c r="M18" s="18">
        <v>357701.1925</v>
      </c>
    </row>
    <row r="19" spans="1:17" x14ac:dyDescent="0.15">
      <c r="A19" s="15" t="s">
        <v>17</v>
      </c>
      <c r="B19" s="21">
        <v>29631.9565</v>
      </c>
      <c r="C19" s="17">
        <v>26504.101999999999</v>
      </c>
      <c r="D19" s="17">
        <v>3127.8545000000013</v>
      </c>
      <c r="E19" s="16">
        <v>1939657.3195</v>
      </c>
      <c r="F19" s="21">
        <v>10902.0322</v>
      </c>
      <c r="G19" s="17">
        <v>8817.4269999999997</v>
      </c>
      <c r="H19" s="17">
        <v>2084.6052</v>
      </c>
      <c r="I19" s="16">
        <v>888621.46070000005</v>
      </c>
      <c r="J19" s="21">
        <v>9122.4267</v>
      </c>
      <c r="K19" s="17">
        <v>8535.3534999999993</v>
      </c>
      <c r="L19" s="17">
        <v>587.07320000000072</v>
      </c>
      <c r="M19" s="20">
        <v>358579.04930000001</v>
      </c>
    </row>
    <row r="20" spans="1:17" x14ac:dyDescent="0.15">
      <c r="A20" s="15" t="s">
        <v>18</v>
      </c>
      <c r="B20" s="21">
        <v>36942.8534</v>
      </c>
      <c r="C20" s="17">
        <v>39601.977599999998</v>
      </c>
      <c r="D20" s="17">
        <v>-2659.1241999999984</v>
      </c>
      <c r="E20" s="16">
        <v>1973114.5168000001</v>
      </c>
      <c r="F20" s="21">
        <v>11826.8262</v>
      </c>
      <c r="G20" s="17">
        <v>9598.6219000000001</v>
      </c>
      <c r="H20" s="17">
        <v>2228.2042999999994</v>
      </c>
      <c r="I20" s="16">
        <v>896200.02720000001</v>
      </c>
      <c r="J20" s="21">
        <v>10894.224</v>
      </c>
      <c r="K20" s="17">
        <v>12156.173500000001</v>
      </c>
      <c r="L20" s="17">
        <v>-1261.9495000000006</v>
      </c>
      <c r="M20" s="18">
        <v>352951.80099999998</v>
      </c>
    </row>
    <row r="21" spans="1:17" x14ac:dyDescent="0.15">
      <c r="A21" s="22" t="s">
        <v>19</v>
      </c>
      <c r="B21" s="23">
        <v>59345.484400000001</v>
      </c>
      <c r="C21" s="24">
        <v>31148.3737</v>
      </c>
      <c r="D21" s="25">
        <v>28197.110700000001</v>
      </c>
      <c r="E21" s="26">
        <v>2028938.2557000001</v>
      </c>
      <c r="F21" s="23">
        <v>19784.066900000002</v>
      </c>
      <c r="G21" s="24">
        <v>9798.1774999999998</v>
      </c>
      <c r="H21" s="25">
        <v>9985.8894000000018</v>
      </c>
      <c r="I21" s="26">
        <v>911158.41540000006</v>
      </c>
      <c r="J21" s="23">
        <v>21128.3668</v>
      </c>
      <c r="K21" s="24">
        <v>13227.847900000001</v>
      </c>
      <c r="L21" s="25">
        <v>7900.5188999999991</v>
      </c>
      <c r="M21" s="26">
        <v>360603.37319999997</v>
      </c>
    </row>
    <row r="22" spans="1:17" ht="15" customHeight="1" x14ac:dyDescent="0.15">
      <c r="A22" s="7" t="s">
        <v>20</v>
      </c>
      <c r="B22" s="27">
        <f t="shared" ref="B22:L22" si="0">SUM(B10:B21)</f>
        <v>382417.6421</v>
      </c>
      <c r="C22" s="28">
        <f t="shared" si="0"/>
        <v>344667.1961</v>
      </c>
      <c r="D22" s="28">
        <f t="shared" si="0"/>
        <v>37750.446000000011</v>
      </c>
      <c r="E22" s="29"/>
      <c r="F22" s="27">
        <f t="shared" si="0"/>
        <v>123431.12450000001</v>
      </c>
      <c r="G22" s="28">
        <f t="shared" si="0"/>
        <v>95541.540699999998</v>
      </c>
      <c r="H22" s="28">
        <f t="shared" si="0"/>
        <v>27889.583800000008</v>
      </c>
      <c r="I22" s="29"/>
      <c r="J22" s="27">
        <f t="shared" si="0"/>
        <v>140483.33119999999</v>
      </c>
      <c r="K22" s="28">
        <f t="shared" si="0"/>
        <v>127755.36470000001</v>
      </c>
      <c r="L22" s="28">
        <f t="shared" si="0"/>
        <v>12727.966500000002</v>
      </c>
      <c r="M22" s="29"/>
    </row>
    <row r="23" spans="1:17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"/>
      <c r="O23" s="2"/>
      <c r="P23" s="2"/>
      <c r="Q23" s="2"/>
    </row>
    <row r="24" spans="1:17" ht="12.75" x14ac:dyDescent="0.2">
      <c r="A24" s="6" t="s">
        <v>0</v>
      </c>
      <c r="B24" s="62" t="s">
        <v>21</v>
      </c>
      <c r="C24" s="63" t="s">
        <v>2</v>
      </c>
      <c r="D24" s="63"/>
      <c r="E24" s="64"/>
      <c r="F24" s="62" t="s">
        <v>22</v>
      </c>
      <c r="G24" s="63"/>
      <c r="H24" s="63"/>
      <c r="I24" s="64"/>
      <c r="J24" s="62" t="s">
        <v>23</v>
      </c>
      <c r="K24" s="63"/>
      <c r="L24" s="63"/>
      <c r="M24" s="64"/>
      <c r="N24" s="62" t="s">
        <v>24</v>
      </c>
      <c r="O24" s="63" t="s">
        <v>2</v>
      </c>
      <c r="P24" s="63"/>
      <c r="Q24" s="64"/>
    </row>
    <row r="25" spans="1:17" x14ac:dyDescent="0.15">
      <c r="A25" s="7"/>
      <c r="B25" s="12" t="s">
        <v>4</v>
      </c>
      <c r="C25" s="13" t="s">
        <v>5</v>
      </c>
      <c r="D25" s="9" t="s">
        <v>6</v>
      </c>
      <c r="E25" s="11" t="s">
        <v>7</v>
      </c>
      <c r="F25" s="12" t="s">
        <v>4</v>
      </c>
      <c r="G25" s="13" t="s">
        <v>5</v>
      </c>
      <c r="H25" s="9" t="s">
        <v>6</v>
      </c>
      <c r="I25" s="11" t="s">
        <v>7</v>
      </c>
      <c r="J25" s="12" t="s">
        <v>4</v>
      </c>
      <c r="K25" s="13" t="s">
        <v>5</v>
      </c>
      <c r="L25" s="9" t="s">
        <v>6</v>
      </c>
      <c r="M25" s="11" t="s">
        <v>7</v>
      </c>
      <c r="N25" s="12" t="s">
        <v>4</v>
      </c>
      <c r="O25" s="13" t="s">
        <v>5</v>
      </c>
      <c r="P25" s="9" t="s">
        <v>6</v>
      </c>
      <c r="Q25" s="11" t="s">
        <v>7</v>
      </c>
    </row>
    <row r="26" spans="1:17" x14ac:dyDescent="0.15">
      <c r="A26" s="14" t="s">
        <v>8</v>
      </c>
      <c r="B26" s="56">
        <v>14140.356299999999</v>
      </c>
      <c r="C26" s="50">
        <v>9043.2664999999997</v>
      </c>
      <c r="D26" s="50">
        <v>5097.0897999999997</v>
      </c>
      <c r="E26" s="57">
        <v>241073.95139999999</v>
      </c>
      <c r="F26" s="56">
        <v>2523.7685000000001</v>
      </c>
      <c r="G26" s="50">
        <v>1348.4987000000001</v>
      </c>
      <c r="H26" s="50">
        <v>1175.2698</v>
      </c>
      <c r="I26" s="57">
        <v>47115.288800000002</v>
      </c>
      <c r="J26" s="56">
        <v>923.23050000000001</v>
      </c>
      <c r="K26" s="50">
        <v>153.22300000000001</v>
      </c>
      <c r="L26" s="50">
        <v>770.00749999999994</v>
      </c>
      <c r="M26" s="57">
        <v>12450.6772</v>
      </c>
      <c r="N26" s="32">
        <f>B10+F10+J10+B26+F26+J26</f>
        <v>58041.625999999997</v>
      </c>
      <c r="O26" s="33">
        <f t="shared" ref="O26:O37" si="1">C10+G10+K10+C26+G26+K26</f>
        <v>68905.468399999998</v>
      </c>
      <c r="P26" s="33">
        <f>+N26-O26</f>
        <v>-10863.842400000001</v>
      </c>
      <c r="Q26" s="34">
        <f>E10+I10+M10+E26+I26+M26</f>
        <v>3087080.6830000002</v>
      </c>
    </row>
    <row r="27" spans="1:17" x14ac:dyDescent="0.15">
      <c r="A27" s="15" t="s">
        <v>9</v>
      </c>
      <c r="B27" s="58">
        <v>16718.743999999999</v>
      </c>
      <c r="C27" s="51">
        <v>11816.8923</v>
      </c>
      <c r="D27" s="51">
        <v>4901.8516999999993</v>
      </c>
      <c r="E27" s="59">
        <v>244279.74799999999</v>
      </c>
      <c r="F27" s="58">
        <v>2990.6649000000002</v>
      </c>
      <c r="G27" s="51">
        <v>3708.4625000000001</v>
      </c>
      <c r="H27" s="51">
        <v>-717.79759999999987</v>
      </c>
      <c r="I27" s="59">
        <v>46429.836000000003</v>
      </c>
      <c r="J27" s="58">
        <v>196.47470000000001</v>
      </c>
      <c r="K27" s="51">
        <v>415.06169999999997</v>
      </c>
      <c r="L27" s="51">
        <v>-218.58699999999996</v>
      </c>
      <c r="M27" s="59">
        <v>12110.919599999999</v>
      </c>
      <c r="N27" s="35">
        <f t="shared" ref="N27:N37" si="2">B11+F11+J11+B27+F27+J27</f>
        <v>65130.450899999996</v>
      </c>
      <c r="O27" s="36">
        <f t="shared" si="1"/>
        <v>65661.133300000001</v>
      </c>
      <c r="P27" s="36">
        <f t="shared" ref="P27:P37" si="3">+N27-O27</f>
        <v>-530.68240000000515</v>
      </c>
      <c r="Q27" s="37">
        <f t="shared" ref="Q27:Q37" si="4">E11+I11+M11+E27+I27+M27</f>
        <v>3095587.3908000006</v>
      </c>
    </row>
    <row r="28" spans="1:17" x14ac:dyDescent="0.15">
      <c r="A28" s="15" t="s">
        <v>10</v>
      </c>
      <c r="B28" s="58">
        <v>13876.2364</v>
      </c>
      <c r="C28" s="51">
        <v>11459.231599999999</v>
      </c>
      <c r="D28" s="51">
        <v>2417.0048000000006</v>
      </c>
      <c r="E28" s="59">
        <v>247963.59940000001</v>
      </c>
      <c r="F28" s="58">
        <v>1597.1383000000001</v>
      </c>
      <c r="G28" s="51">
        <v>2269.4792000000002</v>
      </c>
      <c r="H28" s="51">
        <v>-672.34090000000015</v>
      </c>
      <c r="I28" s="59">
        <v>45873.2696</v>
      </c>
      <c r="J28" s="58">
        <v>250.41739999999999</v>
      </c>
      <c r="K28" s="51">
        <v>106.1433</v>
      </c>
      <c r="L28" s="51">
        <v>144.27409999999998</v>
      </c>
      <c r="M28" s="59">
        <v>12421.347299999999</v>
      </c>
      <c r="N28" s="35">
        <f t="shared" si="2"/>
        <v>65892.612900000007</v>
      </c>
      <c r="O28" s="36">
        <f t="shared" si="1"/>
        <v>60093.349200000004</v>
      </c>
      <c r="P28" s="36">
        <f t="shared" si="3"/>
        <v>5799.2637000000032</v>
      </c>
      <c r="Q28" s="37">
        <f t="shared" si="4"/>
        <v>3146728.7119</v>
      </c>
    </row>
    <row r="29" spans="1:17" x14ac:dyDescent="0.15">
      <c r="A29" s="15" t="s">
        <v>11</v>
      </c>
      <c r="B29" s="58">
        <v>6484.4762000000001</v>
      </c>
      <c r="C29" s="51">
        <v>9966.9105999999992</v>
      </c>
      <c r="D29" s="51">
        <v>-3482.4343999999992</v>
      </c>
      <c r="E29" s="59">
        <v>237526.46599999999</v>
      </c>
      <c r="F29" s="58">
        <v>2394.5317</v>
      </c>
      <c r="G29" s="51">
        <v>1190.7094</v>
      </c>
      <c r="H29" s="51">
        <v>1203.8223</v>
      </c>
      <c r="I29" s="59">
        <v>47016.966099999998</v>
      </c>
      <c r="J29" s="58">
        <v>2937.9780000000001</v>
      </c>
      <c r="K29" s="51">
        <v>753.92470000000003</v>
      </c>
      <c r="L29" s="51">
        <v>2184.0533</v>
      </c>
      <c r="M29" s="59">
        <v>14274.4596</v>
      </c>
      <c r="N29" s="35">
        <f t="shared" si="2"/>
        <v>60257.683199999999</v>
      </c>
      <c r="O29" s="36">
        <f t="shared" si="1"/>
        <v>51668.277099999999</v>
      </c>
      <c r="P29" s="36">
        <f t="shared" si="3"/>
        <v>8589.4061000000002</v>
      </c>
      <c r="Q29" s="37">
        <f t="shared" si="4"/>
        <v>3160908.1762000001</v>
      </c>
    </row>
    <row r="30" spans="1:17" x14ac:dyDescent="0.15">
      <c r="A30" s="15" t="s">
        <v>12</v>
      </c>
      <c r="B30" s="58">
        <v>6046.6018999999997</v>
      </c>
      <c r="C30" s="51">
        <v>9788.3423000000003</v>
      </c>
      <c r="D30" s="51">
        <v>-3741.7404000000006</v>
      </c>
      <c r="E30" s="60">
        <v>233946.32139999999</v>
      </c>
      <c r="F30" s="58">
        <v>1723.7438</v>
      </c>
      <c r="G30" s="51">
        <v>1760.4474</v>
      </c>
      <c r="H30" s="51">
        <v>-36.703600000000051</v>
      </c>
      <c r="I30" s="60">
        <v>46963.577599999997</v>
      </c>
      <c r="J30" s="58">
        <v>128.87389999999999</v>
      </c>
      <c r="K30" s="51">
        <v>121.1968</v>
      </c>
      <c r="L30" s="51">
        <v>7.6770999999999958</v>
      </c>
      <c r="M30" s="60">
        <v>14391.34</v>
      </c>
      <c r="N30" s="35">
        <f t="shared" si="2"/>
        <v>61109.5141</v>
      </c>
      <c r="O30" s="36">
        <f t="shared" si="1"/>
        <v>52261.977799999993</v>
      </c>
      <c r="P30" s="36">
        <f t="shared" si="3"/>
        <v>8847.536300000007</v>
      </c>
      <c r="Q30" s="38">
        <f t="shared" si="4"/>
        <v>3251437.6718999995</v>
      </c>
    </row>
    <row r="31" spans="1:17" x14ac:dyDescent="0.15">
      <c r="A31" s="15" t="s">
        <v>13</v>
      </c>
      <c r="B31" s="58">
        <v>9405.3233</v>
      </c>
      <c r="C31" s="51">
        <v>14027.834800000001</v>
      </c>
      <c r="D31" s="51">
        <v>-4622.5115000000005</v>
      </c>
      <c r="E31" s="59">
        <v>225721.74789999999</v>
      </c>
      <c r="F31" s="58">
        <v>2138.1215999999999</v>
      </c>
      <c r="G31" s="51">
        <v>2098.6361999999999</v>
      </c>
      <c r="H31" s="51">
        <v>39.485400000000027</v>
      </c>
      <c r="I31" s="59">
        <v>48118.208500000001</v>
      </c>
      <c r="J31" s="58">
        <v>433.07769999999999</v>
      </c>
      <c r="K31" s="51">
        <v>173.33269999999999</v>
      </c>
      <c r="L31" s="51">
        <v>259.745</v>
      </c>
      <c r="M31" s="59">
        <v>16750.662799999998</v>
      </c>
      <c r="N31" s="35">
        <f t="shared" si="2"/>
        <v>62401.667800000003</v>
      </c>
      <c r="O31" s="36">
        <f t="shared" si="1"/>
        <v>73156.275599999994</v>
      </c>
      <c r="P31" s="36">
        <f t="shared" si="3"/>
        <v>-10754.607799999991</v>
      </c>
      <c r="Q31" s="37">
        <f t="shared" si="4"/>
        <v>3209762.9323</v>
      </c>
    </row>
    <row r="32" spans="1:17" x14ac:dyDescent="0.15">
      <c r="A32" s="15" t="s">
        <v>14</v>
      </c>
      <c r="B32" s="58">
        <v>5531.5360000000001</v>
      </c>
      <c r="C32" s="51">
        <v>8753.8942999999999</v>
      </c>
      <c r="D32" s="51">
        <v>-3222.3582999999999</v>
      </c>
      <c r="E32" s="59">
        <v>222333.45189999999</v>
      </c>
      <c r="F32" s="58">
        <v>1483.9971</v>
      </c>
      <c r="G32" s="51">
        <v>2279.5680000000002</v>
      </c>
      <c r="H32" s="51">
        <v>-795.57090000000017</v>
      </c>
      <c r="I32" s="59">
        <v>50113.279999999999</v>
      </c>
      <c r="J32" s="58">
        <v>106.1704</v>
      </c>
      <c r="K32" s="51">
        <v>88.516599999999997</v>
      </c>
      <c r="L32" s="51">
        <v>17.653800000000004</v>
      </c>
      <c r="M32" s="59">
        <v>18169.161400000001</v>
      </c>
      <c r="N32" s="35">
        <f t="shared" si="2"/>
        <v>45790.588400000001</v>
      </c>
      <c r="O32" s="36">
        <f t="shared" si="1"/>
        <v>38646.941599999998</v>
      </c>
      <c r="P32" s="36">
        <f t="shared" si="3"/>
        <v>7143.6468000000023</v>
      </c>
      <c r="Q32" s="37">
        <f t="shared" si="4"/>
        <v>3354089.3974000001</v>
      </c>
    </row>
    <row r="33" spans="1:17" x14ac:dyDescent="0.15">
      <c r="A33" s="15" t="s">
        <v>15</v>
      </c>
      <c r="B33" s="16">
        <v>3898.8294000000001</v>
      </c>
      <c r="C33" s="17">
        <v>15016.4</v>
      </c>
      <c r="D33" s="17">
        <v>-11117.570599999999</v>
      </c>
      <c r="E33" s="20">
        <v>211318.14369999999</v>
      </c>
      <c r="F33" s="16">
        <v>1142.9753000000001</v>
      </c>
      <c r="G33" s="17">
        <v>1997.9401</v>
      </c>
      <c r="H33" s="17">
        <v>-854.96479999999997</v>
      </c>
      <c r="I33" s="20">
        <v>49371.306400000001</v>
      </c>
      <c r="J33" s="16">
        <v>367.87909999999999</v>
      </c>
      <c r="K33" s="17">
        <v>163.42330000000001</v>
      </c>
      <c r="L33" s="17">
        <v>204.45579999999998</v>
      </c>
      <c r="M33" s="20">
        <v>18495.2428</v>
      </c>
      <c r="N33" s="35">
        <f t="shared" si="2"/>
        <v>48508.472999999998</v>
      </c>
      <c r="O33" s="36">
        <f t="shared" si="1"/>
        <v>48013.724000000002</v>
      </c>
      <c r="P33" s="36">
        <f>+N33-O33</f>
        <v>494.74899999999616</v>
      </c>
      <c r="Q33" s="39">
        <f t="shared" si="4"/>
        <v>3394107.9802999999</v>
      </c>
    </row>
    <row r="34" spans="1:17" x14ac:dyDescent="0.15">
      <c r="A34" s="15" t="s">
        <v>16</v>
      </c>
      <c r="B34" s="16">
        <v>5544.2973000000002</v>
      </c>
      <c r="C34" s="17">
        <v>10026.301299999999</v>
      </c>
      <c r="D34" s="17">
        <v>-4482.003999999999</v>
      </c>
      <c r="E34" s="20">
        <v>207283.16390000001</v>
      </c>
      <c r="F34" s="16">
        <v>1240.2986000000001</v>
      </c>
      <c r="G34" s="17">
        <v>3304.2116999999998</v>
      </c>
      <c r="H34" s="17">
        <v>-2063.9130999999998</v>
      </c>
      <c r="I34" s="20">
        <v>47411.673799999997</v>
      </c>
      <c r="J34" s="16">
        <v>272.34690000000001</v>
      </c>
      <c r="K34" s="17">
        <v>252.363</v>
      </c>
      <c r="L34" s="17">
        <v>19.983900000000006</v>
      </c>
      <c r="M34" s="20">
        <v>18546.650699999998</v>
      </c>
      <c r="N34" s="35">
        <f t="shared" si="2"/>
        <v>74119.333599999998</v>
      </c>
      <c r="O34" s="36">
        <f t="shared" si="1"/>
        <v>72253.111899999989</v>
      </c>
      <c r="P34" s="36">
        <f t="shared" si="3"/>
        <v>1866.2217000000092</v>
      </c>
      <c r="Q34" s="37">
        <f t="shared" si="4"/>
        <v>3414284.9609000003</v>
      </c>
    </row>
    <row r="35" spans="1:17" x14ac:dyDescent="0.15">
      <c r="A35" s="15" t="s">
        <v>17</v>
      </c>
      <c r="B35" s="21">
        <v>5629.7448999999997</v>
      </c>
      <c r="C35" s="17">
        <v>6843.24</v>
      </c>
      <c r="D35" s="17">
        <v>-1213.4951000000001</v>
      </c>
      <c r="E35" s="18">
        <v>206486.4515</v>
      </c>
      <c r="F35" s="21">
        <v>1461.1169</v>
      </c>
      <c r="G35" s="17">
        <v>3789.7276999999999</v>
      </c>
      <c r="H35" s="17">
        <v>-2328.6107999999999</v>
      </c>
      <c r="I35" s="16">
        <v>45540.786099999998</v>
      </c>
      <c r="J35" s="21">
        <v>517.05380000000002</v>
      </c>
      <c r="K35" s="17">
        <v>183.19370000000001</v>
      </c>
      <c r="L35" s="17">
        <v>333.86009999999999</v>
      </c>
      <c r="M35" s="16">
        <v>18924.016199999998</v>
      </c>
      <c r="N35" s="40">
        <f t="shared" si="2"/>
        <v>57264.330999999998</v>
      </c>
      <c r="O35" s="36">
        <f t="shared" si="1"/>
        <v>54673.043899999997</v>
      </c>
      <c r="P35" s="36">
        <f t="shared" si="3"/>
        <v>2591.2871000000014</v>
      </c>
      <c r="Q35" s="39">
        <f>E19+I19+M19+E35+I35+M35</f>
        <v>3457809.0833000001</v>
      </c>
    </row>
    <row r="36" spans="1:17" x14ac:dyDescent="0.15">
      <c r="A36" s="15" t="s">
        <v>18</v>
      </c>
      <c r="B36" s="21">
        <v>10505.2996</v>
      </c>
      <c r="C36" s="17">
        <v>12344.9632</v>
      </c>
      <c r="D36" s="17">
        <v>-1839.6635999999999</v>
      </c>
      <c r="E36" s="20">
        <v>204312.92910000001</v>
      </c>
      <c r="F36" s="21">
        <v>1916.9899</v>
      </c>
      <c r="G36" s="17">
        <v>2371.4978000000001</v>
      </c>
      <c r="H36" s="17">
        <v>-454.50790000000006</v>
      </c>
      <c r="I36" s="16">
        <v>44423.7137</v>
      </c>
      <c r="J36" s="21">
        <v>144.5635</v>
      </c>
      <c r="K36" s="17">
        <v>319.71839999999997</v>
      </c>
      <c r="L36" s="17">
        <v>-175.15489999999997</v>
      </c>
      <c r="M36" s="16">
        <v>18695.052500000002</v>
      </c>
      <c r="N36" s="40">
        <f t="shared" si="2"/>
        <v>72230.756600000008</v>
      </c>
      <c r="O36" s="36">
        <f t="shared" si="1"/>
        <v>76392.952399999995</v>
      </c>
      <c r="P36" s="36">
        <f t="shared" si="3"/>
        <v>-4162.1957999999868</v>
      </c>
      <c r="Q36" s="37">
        <f t="shared" si="4"/>
        <v>3489698.0403000005</v>
      </c>
    </row>
    <row r="37" spans="1:17" x14ac:dyDescent="0.15">
      <c r="A37" s="22" t="s">
        <v>19</v>
      </c>
      <c r="B37" s="23">
        <v>10198.3318</v>
      </c>
      <c r="C37" s="24">
        <v>11450.5023</v>
      </c>
      <c r="D37" s="25">
        <v>-1252.1705000000002</v>
      </c>
      <c r="E37" s="26">
        <v>203971.5128</v>
      </c>
      <c r="F37" s="23">
        <v>1975.2271000000001</v>
      </c>
      <c r="G37" s="24">
        <v>2792.3665999999998</v>
      </c>
      <c r="H37" s="25">
        <v>-817.13949999999977</v>
      </c>
      <c r="I37" s="26">
        <v>44171.333899999998</v>
      </c>
      <c r="J37" s="23">
        <v>363.81110000000001</v>
      </c>
      <c r="K37" s="24">
        <v>183.42590000000001</v>
      </c>
      <c r="L37" s="25">
        <v>180.3852</v>
      </c>
      <c r="M37" s="26">
        <v>18826.819899999999</v>
      </c>
      <c r="N37" s="41">
        <f t="shared" si="2"/>
        <v>112795.28810000002</v>
      </c>
      <c r="O37" s="28">
        <f t="shared" si="1"/>
        <v>68600.693899999998</v>
      </c>
      <c r="P37" s="42">
        <f t="shared" si="3"/>
        <v>44194.594200000021</v>
      </c>
      <c r="Q37" s="43">
        <f t="shared" si="4"/>
        <v>3567669.7108999998</v>
      </c>
    </row>
    <row r="38" spans="1:17" ht="15" customHeight="1" x14ac:dyDescent="0.15">
      <c r="A38" s="7" t="s">
        <v>20</v>
      </c>
      <c r="B38" s="27">
        <f t="shared" ref="B38:D38" si="5">SUM(B26:B37)</f>
        <v>107979.77710000002</v>
      </c>
      <c r="C38" s="28">
        <f t="shared" si="5"/>
        <v>130537.77919999999</v>
      </c>
      <c r="D38" s="28">
        <f t="shared" si="5"/>
        <v>-22558.002099999998</v>
      </c>
      <c r="E38" s="29"/>
      <c r="F38" s="27">
        <f t="shared" ref="F38:L38" si="6">SUM(F26:F37)</f>
        <v>22588.573700000004</v>
      </c>
      <c r="G38" s="28">
        <f t="shared" si="6"/>
        <v>28911.545300000002</v>
      </c>
      <c r="H38" s="28">
        <f t="shared" si="6"/>
        <v>-6322.9715999999989</v>
      </c>
      <c r="I38" s="29"/>
      <c r="J38" s="27">
        <f t="shared" si="6"/>
        <v>6641.8769999999995</v>
      </c>
      <c r="K38" s="27">
        <f t="shared" si="6"/>
        <v>2913.5230999999994</v>
      </c>
      <c r="L38" s="28">
        <f t="shared" si="6"/>
        <v>3728.3539000000001</v>
      </c>
      <c r="M38" s="29"/>
      <c r="N38" s="27">
        <f>SUM(N26:N37)</f>
        <v>783542.32559999998</v>
      </c>
      <c r="O38" s="27">
        <f>SUM(O26:O37)</f>
        <v>730326.94909999997</v>
      </c>
      <c r="P38" s="28">
        <f>SUM(P26:P37)</f>
        <v>53215.376500000057</v>
      </c>
      <c r="Q38" s="29"/>
    </row>
    <row r="39" spans="1:17" x14ac:dyDescent="0.15">
      <c r="A39" s="44"/>
      <c r="B39" s="45"/>
      <c r="C39" s="45"/>
      <c r="D39" s="45"/>
      <c r="E39" s="2"/>
      <c r="F39" s="45"/>
      <c r="G39" s="45"/>
      <c r="H39" s="45"/>
      <c r="I39" s="45"/>
      <c r="J39" s="45"/>
      <c r="K39" s="45"/>
      <c r="L39" s="45"/>
      <c r="M39" s="45"/>
      <c r="N39" s="2"/>
      <c r="O39" s="2"/>
      <c r="P39" s="2"/>
      <c r="Q39" s="2"/>
    </row>
    <row r="40" spans="1:17" ht="12.75" x14ac:dyDescent="0.2">
      <c r="A40" s="49"/>
      <c r="B40" s="62" t="s">
        <v>28</v>
      </c>
      <c r="C40" s="63"/>
      <c r="D40" s="63"/>
      <c r="E40" s="64"/>
      <c r="F40" s="62" t="s">
        <v>29</v>
      </c>
      <c r="G40" s="63"/>
      <c r="H40" s="63"/>
      <c r="I40" s="64"/>
      <c r="J40" s="45"/>
      <c r="K40" s="45"/>
      <c r="L40" s="45"/>
      <c r="M40" s="45"/>
      <c r="N40" s="2"/>
      <c r="O40" s="2"/>
      <c r="P40" s="2"/>
      <c r="Q40" s="2"/>
    </row>
    <row r="41" spans="1:17" ht="12.75" x14ac:dyDescent="0.2">
      <c r="A41" s="6" t="s">
        <v>0</v>
      </c>
      <c r="B41" s="62" t="s">
        <v>31</v>
      </c>
      <c r="C41" s="63"/>
      <c r="D41" s="63"/>
      <c r="E41" s="64"/>
      <c r="F41" s="62" t="s">
        <v>30</v>
      </c>
      <c r="G41" s="63"/>
      <c r="H41" s="63"/>
      <c r="I41" s="64"/>
      <c r="J41" s="45"/>
      <c r="K41" s="45"/>
      <c r="L41" s="45"/>
      <c r="M41" s="45"/>
      <c r="N41" s="2"/>
      <c r="O41" s="2"/>
      <c r="P41" s="2"/>
      <c r="Q41" s="2"/>
    </row>
    <row r="42" spans="1:17" x14ac:dyDescent="0.15">
      <c r="A42" s="7"/>
      <c r="B42" s="12" t="s">
        <v>4</v>
      </c>
      <c r="C42" s="13" t="s">
        <v>5</v>
      </c>
      <c r="D42" s="9" t="s">
        <v>6</v>
      </c>
      <c r="E42" s="11" t="s">
        <v>7</v>
      </c>
      <c r="F42" s="12" t="s">
        <v>4</v>
      </c>
      <c r="G42" s="13" t="s">
        <v>5</v>
      </c>
      <c r="H42" s="9" t="s">
        <v>6</v>
      </c>
      <c r="I42" s="11" t="s">
        <v>7</v>
      </c>
      <c r="J42" s="45"/>
      <c r="K42" s="45"/>
      <c r="L42" s="45"/>
      <c r="M42" s="45"/>
      <c r="N42" s="2"/>
      <c r="O42" s="2"/>
      <c r="P42" s="2"/>
      <c r="Q42" s="2"/>
    </row>
    <row r="43" spans="1:17" x14ac:dyDescent="0.15">
      <c r="A43" s="14" t="s">
        <v>8</v>
      </c>
      <c r="B43" s="50">
        <v>980.92439999999999</v>
      </c>
      <c r="C43" s="50">
        <v>982.61670000000004</v>
      </c>
      <c r="D43" s="50">
        <v>-1.6923000000000457</v>
      </c>
      <c r="E43" s="50">
        <v>233489.9749</v>
      </c>
      <c r="F43" s="50">
        <v>2403.0111999999999</v>
      </c>
      <c r="G43" s="50">
        <v>4907.0240000000003</v>
      </c>
      <c r="H43" s="50">
        <v>-2504.0128000000004</v>
      </c>
      <c r="I43" s="59">
        <v>88292.972699999998</v>
      </c>
      <c r="J43" s="45"/>
      <c r="K43" s="45"/>
      <c r="L43" s="45"/>
      <c r="M43" s="45"/>
      <c r="N43" s="2"/>
      <c r="O43" s="2"/>
      <c r="P43" s="2"/>
      <c r="Q43" s="2"/>
    </row>
    <row r="44" spans="1:17" x14ac:dyDescent="0.15">
      <c r="A44" s="15" t="s">
        <v>9</v>
      </c>
      <c r="B44" s="51">
        <v>1988.7139</v>
      </c>
      <c r="C44" s="51">
        <v>978.61469999999997</v>
      </c>
      <c r="D44" s="51">
        <v>1010.0992</v>
      </c>
      <c r="E44" s="51">
        <v>234734.26379999999</v>
      </c>
      <c r="F44" s="51">
        <v>2557.2804999999998</v>
      </c>
      <c r="G44" s="51">
        <v>4694.4675999999999</v>
      </c>
      <c r="H44" s="51">
        <v>-2137.1871000000001</v>
      </c>
      <c r="I44" s="59">
        <v>86103.974499999997</v>
      </c>
      <c r="J44" s="45"/>
      <c r="K44" s="45"/>
      <c r="L44" s="45"/>
      <c r="M44" s="45"/>
      <c r="N44" s="2"/>
      <c r="O44" s="2"/>
      <c r="P44" s="2"/>
      <c r="Q44" s="2"/>
    </row>
    <row r="45" spans="1:17" x14ac:dyDescent="0.15">
      <c r="A45" s="15" t="s">
        <v>10</v>
      </c>
      <c r="B45" s="51">
        <v>2242.4115999999999</v>
      </c>
      <c r="C45" s="51">
        <v>853.9</v>
      </c>
      <c r="D45" s="51">
        <v>1388.5115999999998</v>
      </c>
      <c r="E45" s="51">
        <v>239030.4547</v>
      </c>
      <c r="F45" s="51">
        <v>6876.4576999999999</v>
      </c>
      <c r="G45" s="51">
        <v>5062.6130000000003</v>
      </c>
      <c r="H45" s="51">
        <v>1813.8446999999996</v>
      </c>
      <c r="I45" s="60">
        <v>88766.972999999998</v>
      </c>
      <c r="J45" s="45"/>
      <c r="K45" s="45"/>
      <c r="L45" s="45"/>
      <c r="M45" s="45"/>
      <c r="N45" s="2"/>
      <c r="O45" s="2"/>
      <c r="P45" s="48"/>
      <c r="Q45" s="2"/>
    </row>
    <row r="46" spans="1:17" x14ac:dyDescent="0.15">
      <c r="A46" s="15" t="s">
        <v>11</v>
      </c>
      <c r="B46" s="51">
        <v>2070.9105</v>
      </c>
      <c r="C46" s="51">
        <v>853.39200000000005</v>
      </c>
      <c r="D46" s="51">
        <v>1217.5184999999999</v>
      </c>
      <c r="E46" s="51">
        <v>240735.80729999999</v>
      </c>
      <c r="F46" s="51">
        <v>3249.8928000000001</v>
      </c>
      <c r="G46" s="51">
        <v>2641.7654000000002</v>
      </c>
      <c r="H46" s="51">
        <v>608.12739999999985</v>
      </c>
      <c r="I46" s="59">
        <v>97256.229099999997</v>
      </c>
      <c r="J46" s="45"/>
      <c r="K46" s="45"/>
      <c r="L46" s="45"/>
      <c r="M46" s="45"/>
      <c r="N46" s="2"/>
      <c r="O46" s="2"/>
      <c r="P46" s="2"/>
      <c r="Q46" s="2"/>
    </row>
    <row r="47" spans="1:17" x14ac:dyDescent="0.15">
      <c r="A47" s="15" t="s">
        <v>12</v>
      </c>
      <c r="B47" s="51">
        <v>1841.9529</v>
      </c>
      <c r="C47" s="51">
        <v>824.95939999999996</v>
      </c>
      <c r="D47" s="51">
        <v>1016.9935</v>
      </c>
      <c r="E47" s="51">
        <v>247218.57579999999</v>
      </c>
      <c r="F47" s="51">
        <v>4801.9646000000002</v>
      </c>
      <c r="G47" s="51">
        <v>2759.7682</v>
      </c>
      <c r="H47" s="51">
        <v>2042.1964000000003</v>
      </c>
      <c r="I47" s="59">
        <v>99449.595300000001</v>
      </c>
      <c r="J47" s="45"/>
      <c r="K47" s="45"/>
      <c r="L47" s="45"/>
      <c r="M47" s="45"/>
      <c r="N47" s="2"/>
      <c r="O47" s="2"/>
      <c r="P47" s="2"/>
      <c r="Q47" s="2"/>
    </row>
    <row r="48" spans="1:17" x14ac:dyDescent="0.15">
      <c r="A48" s="15" t="s">
        <v>13</v>
      </c>
      <c r="B48" s="51">
        <v>1280.2324000000001</v>
      </c>
      <c r="C48" s="51">
        <v>834.74490000000003</v>
      </c>
      <c r="D48" s="51">
        <v>445.48750000000007</v>
      </c>
      <c r="E48" s="51">
        <v>245119.56700000001</v>
      </c>
      <c r="F48" s="51">
        <v>4280.3909000000003</v>
      </c>
      <c r="G48" s="51">
        <v>3675.7809999999999</v>
      </c>
      <c r="H48" s="51">
        <v>604.60990000000038</v>
      </c>
      <c r="I48" s="59">
        <v>104661.7404</v>
      </c>
      <c r="J48" s="45"/>
      <c r="K48" s="45"/>
      <c r="L48" s="45"/>
      <c r="M48" s="45"/>
      <c r="N48" s="2"/>
      <c r="O48" s="2"/>
      <c r="P48" s="2"/>
      <c r="Q48" s="2"/>
    </row>
    <row r="49" spans="1:17" x14ac:dyDescent="0.15">
      <c r="A49" s="15" t="s">
        <v>14</v>
      </c>
      <c r="B49" s="51">
        <v>750.1934</v>
      </c>
      <c r="C49" s="51">
        <v>674.89930000000004</v>
      </c>
      <c r="D49" s="51">
        <v>75.294099999999958</v>
      </c>
      <c r="E49" s="51">
        <v>255657.77489999999</v>
      </c>
      <c r="F49" s="51">
        <v>3504.8044</v>
      </c>
      <c r="G49" s="51">
        <v>2134.114</v>
      </c>
      <c r="H49" s="51">
        <v>1370.6904</v>
      </c>
      <c r="I49" s="59">
        <v>107514.9719</v>
      </c>
      <c r="J49" s="45"/>
      <c r="K49" s="45"/>
      <c r="L49" s="45"/>
      <c r="M49" s="45"/>
      <c r="N49" s="2"/>
      <c r="O49" s="2"/>
      <c r="P49" s="2"/>
      <c r="Q49" s="2"/>
    </row>
    <row r="50" spans="1:17" x14ac:dyDescent="0.15">
      <c r="A50" s="15" t="s">
        <v>15</v>
      </c>
      <c r="B50" s="51">
        <v>944.66570000000002</v>
      </c>
      <c r="C50" s="51">
        <v>707.95749999999998</v>
      </c>
      <c r="D50" s="51">
        <v>236.70820000000003</v>
      </c>
      <c r="E50" s="51">
        <v>258711.0289</v>
      </c>
      <c r="F50" s="51">
        <v>3119.5654</v>
      </c>
      <c r="G50" s="51">
        <v>2013.4358</v>
      </c>
      <c r="H50" s="17">
        <v>1106.1296</v>
      </c>
      <c r="I50" s="19">
        <v>109354.7574</v>
      </c>
      <c r="J50" s="45"/>
      <c r="K50" s="45"/>
      <c r="L50" s="45"/>
      <c r="M50" s="45"/>
      <c r="N50" s="2"/>
      <c r="O50" s="2"/>
      <c r="P50" s="2"/>
      <c r="Q50" s="2"/>
    </row>
    <row r="51" spans="1:17" x14ac:dyDescent="0.15">
      <c r="A51" s="15" t="s">
        <v>16</v>
      </c>
      <c r="B51" s="51">
        <v>1092.1899000000001</v>
      </c>
      <c r="C51" s="51">
        <v>708.63589999999999</v>
      </c>
      <c r="D51" s="51">
        <v>383.55400000000009</v>
      </c>
      <c r="E51" s="51">
        <v>260016.8677</v>
      </c>
      <c r="F51" s="51">
        <v>3568.6806999999999</v>
      </c>
      <c r="G51" s="51">
        <v>3282.8543</v>
      </c>
      <c r="H51" s="17">
        <v>285.82639999999992</v>
      </c>
      <c r="I51" s="18">
        <v>109665.59020000001</v>
      </c>
      <c r="J51" s="45"/>
      <c r="K51" s="45"/>
      <c r="L51" s="45"/>
      <c r="M51" s="45"/>
      <c r="N51" s="2"/>
      <c r="O51" s="2"/>
      <c r="P51" s="48"/>
      <c r="Q51" s="2"/>
    </row>
    <row r="52" spans="1:17" x14ac:dyDescent="0.15">
      <c r="A52" s="15" t="s">
        <v>17</v>
      </c>
      <c r="B52" s="51">
        <v>1184.7816</v>
      </c>
      <c r="C52" s="51">
        <v>805.529</v>
      </c>
      <c r="D52" s="51">
        <v>379.25260000000003</v>
      </c>
      <c r="E52" s="51">
        <v>264706.50050000002</v>
      </c>
      <c r="F52" s="51">
        <v>3461.4666000000002</v>
      </c>
      <c r="G52" s="51">
        <v>3339.5765000000001</v>
      </c>
      <c r="H52" s="17">
        <v>121.89010000000007</v>
      </c>
      <c r="I52" s="18">
        <v>110710.9393</v>
      </c>
      <c r="J52" s="45"/>
      <c r="K52" s="45"/>
      <c r="L52" s="45"/>
      <c r="M52" s="45"/>
      <c r="N52" s="2"/>
      <c r="O52" s="2"/>
      <c r="P52" s="2"/>
      <c r="Q52" s="2"/>
    </row>
    <row r="53" spans="1:17" x14ac:dyDescent="0.15">
      <c r="A53" s="15" t="s">
        <v>18</v>
      </c>
      <c r="B53" s="51">
        <v>1475.3414</v>
      </c>
      <c r="C53" s="51">
        <v>793.33579999999995</v>
      </c>
      <c r="D53" s="51">
        <v>682.00560000000007</v>
      </c>
      <c r="E53" s="51">
        <v>269842.73499999999</v>
      </c>
      <c r="F53" s="51">
        <v>4743.9258</v>
      </c>
      <c r="G53" s="51">
        <v>5108.4123</v>
      </c>
      <c r="H53" s="17">
        <v>-364.48649999999998</v>
      </c>
      <c r="I53" s="18">
        <v>109120.4607</v>
      </c>
      <c r="J53" s="45"/>
      <c r="K53" s="45"/>
      <c r="L53" s="45"/>
      <c r="M53" s="45"/>
      <c r="N53" s="2"/>
      <c r="O53" s="2"/>
      <c r="P53" s="2"/>
      <c r="Q53" s="2"/>
    </row>
    <row r="54" spans="1:17" x14ac:dyDescent="0.15">
      <c r="A54" s="22" t="s">
        <v>19</v>
      </c>
      <c r="B54" s="52">
        <v>7167.2910000000002</v>
      </c>
      <c r="C54" s="52">
        <v>934.45929999999998</v>
      </c>
      <c r="D54" s="53">
        <v>6232.8317000000006</v>
      </c>
      <c r="E54" s="52">
        <v>278403.24219999998</v>
      </c>
      <c r="F54" s="52">
        <v>5170.5532000000003</v>
      </c>
      <c r="G54" s="52">
        <v>5533.6534000000001</v>
      </c>
      <c r="H54" s="25">
        <v>-363.10019999999986</v>
      </c>
      <c r="I54" s="54">
        <v>112230.80379999999</v>
      </c>
      <c r="J54" s="45"/>
      <c r="K54" s="45"/>
      <c r="L54" s="45"/>
      <c r="M54" s="45"/>
      <c r="N54" s="2"/>
      <c r="O54" s="2"/>
      <c r="P54" s="2"/>
      <c r="Q54" s="2"/>
    </row>
    <row r="55" spans="1:17" x14ac:dyDescent="0.15">
      <c r="A55" s="7" t="s">
        <v>20</v>
      </c>
      <c r="B55" s="27">
        <f t="shared" ref="B55:H55" si="7">SUM(B43:B54)</f>
        <v>23019.608700000001</v>
      </c>
      <c r="C55" s="27">
        <f t="shared" si="7"/>
        <v>9953.0445</v>
      </c>
      <c r="D55" s="28">
        <f t="shared" si="7"/>
        <v>13066.564200000001</v>
      </c>
      <c r="E55" s="27"/>
      <c r="F55" s="27">
        <f t="shared" si="7"/>
        <v>47737.993799999997</v>
      </c>
      <c r="G55" s="27">
        <f t="shared" si="7"/>
        <v>45153.465499999998</v>
      </c>
      <c r="H55" s="28">
        <f t="shared" si="7"/>
        <v>2584.5282999999995</v>
      </c>
      <c r="I55" s="29"/>
      <c r="J55" s="45"/>
      <c r="K55" s="45"/>
      <c r="L55" s="45"/>
      <c r="M55" s="45"/>
      <c r="N55" s="2"/>
      <c r="O55" s="2"/>
      <c r="P55" s="2"/>
      <c r="Q55" s="2"/>
    </row>
    <row r="56" spans="1:17" x14ac:dyDescent="0.15">
      <c r="A56" s="44"/>
      <c r="B56" s="45"/>
      <c r="C56" s="45"/>
      <c r="D56" s="45"/>
      <c r="E56" s="2"/>
      <c r="F56" s="45"/>
      <c r="G56" s="45"/>
      <c r="H56" s="45"/>
      <c r="I56" s="45"/>
      <c r="J56" s="45"/>
      <c r="K56" s="45"/>
      <c r="L56" s="45"/>
      <c r="M56" s="45"/>
      <c r="N56" s="2"/>
      <c r="O56" s="2"/>
      <c r="P56" s="2"/>
      <c r="Q56" s="2"/>
    </row>
    <row r="57" spans="1:17" x14ac:dyDescent="0.15">
      <c r="A57" s="47" t="s">
        <v>25</v>
      </c>
      <c r="B57" s="4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15">
      <c r="A58" s="49" t="s">
        <v>27</v>
      </c>
      <c r="B58" s="46"/>
      <c r="C58" s="46"/>
      <c r="D58" s="46"/>
      <c r="E58" s="46"/>
      <c r="F58" s="46"/>
      <c r="G58" s="2"/>
      <c r="H58" s="2"/>
      <c r="I58" s="2"/>
      <c r="J58" s="2"/>
      <c r="K58" s="2"/>
      <c r="L58" s="2"/>
      <c r="M58" s="2"/>
      <c r="N58" s="2"/>
      <c r="O58" s="2"/>
      <c r="P58" s="48"/>
      <c r="Q58" s="2"/>
    </row>
    <row r="59" spans="1:17" x14ac:dyDescent="0.15">
      <c r="A59" s="4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5" x14ac:dyDescent="0.2">
      <c r="A60" s="3" t="s">
        <v>33</v>
      </c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2.75" x14ac:dyDescent="0.2">
      <c r="A64" s="6" t="s">
        <v>0</v>
      </c>
      <c r="B64" s="62" t="s">
        <v>1</v>
      </c>
      <c r="C64" s="63"/>
      <c r="D64" s="63"/>
      <c r="E64" s="64"/>
      <c r="F64" s="62" t="s">
        <v>2</v>
      </c>
      <c r="G64" s="63" t="s">
        <v>2</v>
      </c>
      <c r="H64" s="63"/>
      <c r="I64" s="64"/>
      <c r="J64" s="62" t="s">
        <v>3</v>
      </c>
      <c r="K64" s="63" t="s">
        <v>2</v>
      </c>
      <c r="L64" s="63"/>
      <c r="M64" s="64"/>
    </row>
    <row r="65" spans="1:17" x14ac:dyDescent="0.15">
      <c r="A65" s="7"/>
      <c r="B65" s="8" t="s">
        <v>4</v>
      </c>
      <c r="C65" s="9" t="s">
        <v>5</v>
      </c>
      <c r="D65" s="10" t="s">
        <v>6</v>
      </c>
      <c r="E65" s="11" t="s">
        <v>7</v>
      </c>
      <c r="F65" s="12" t="s">
        <v>4</v>
      </c>
      <c r="G65" s="9" t="s">
        <v>5</v>
      </c>
      <c r="H65" s="9" t="s">
        <v>6</v>
      </c>
      <c r="I65" s="11" t="s">
        <v>7</v>
      </c>
      <c r="J65" s="12" t="s">
        <v>4</v>
      </c>
      <c r="K65" s="13" t="s">
        <v>5</v>
      </c>
      <c r="L65" s="9" t="s">
        <v>6</v>
      </c>
      <c r="M65" s="11" t="s">
        <v>7</v>
      </c>
    </row>
    <row r="66" spans="1:17" x14ac:dyDescent="0.15">
      <c r="A66" s="14" t="s">
        <v>8</v>
      </c>
      <c r="B66" s="56">
        <v>19501.878700000001</v>
      </c>
      <c r="C66" s="50">
        <v>33450.307699999998</v>
      </c>
      <c r="D66" s="50">
        <v>-13948.428999999996</v>
      </c>
      <c r="E66" s="57">
        <v>1120241.3069</v>
      </c>
      <c r="F66" s="56">
        <v>8060.241</v>
      </c>
      <c r="G66" s="50">
        <v>7934.5291999999999</v>
      </c>
      <c r="H66" s="50">
        <v>125.71180000000004</v>
      </c>
      <c r="I66" s="57">
        <v>601734.05409999995</v>
      </c>
      <c r="J66" s="56">
        <v>11193.5059</v>
      </c>
      <c r="K66" s="50">
        <v>13902.26</v>
      </c>
      <c r="L66" s="50">
        <v>-2708.7541000000001</v>
      </c>
      <c r="M66" s="57">
        <v>287643.03200000001</v>
      </c>
    </row>
    <row r="67" spans="1:17" x14ac:dyDescent="0.15">
      <c r="A67" s="15" t="s">
        <v>9</v>
      </c>
      <c r="B67" s="58">
        <v>24214.8482</v>
      </c>
      <c r="C67" s="51">
        <v>26571.330300000001</v>
      </c>
      <c r="D67" s="51">
        <v>-2356.4821000000011</v>
      </c>
      <c r="E67" s="59">
        <v>1124225.2220000001</v>
      </c>
      <c r="F67" s="58">
        <v>8920.9581999999991</v>
      </c>
      <c r="G67" s="51">
        <v>7954.6206000000002</v>
      </c>
      <c r="H67" s="51">
        <v>966.33759999999893</v>
      </c>
      <c r="I67" s="59">
        <v>604498.14630000002</v>
      </c>
      <c r="J67" s="58">
        <v>9802.8197999999993</v>
      </c>
      <c r="K67" s="51">
        <v>11587.116</v>
      </c>
      <c r="L67" s="51">
        <v>-1784.2962000000007</v>
      </c>
      <c r="M67" s="59">
        <v>286874.36949999997</v>
      </c>
    </row>
    <row r="68" spans="1:17" x14ac:dyDescent="0.15">
      <c r="A68" s="15" t="s">
        <v>10</v>
      </c>
      <c r="B68" s="58">
        <v>25392.6296</v>
      </c>
      <c r="C68" s="51">
        <v>24834.8547</v>
      </c>
      <c r="D68" s="51">
        <v>557.77490000000034</v>
      </c>
      <c r="E68" s="59">
        <v>1147608.037</v>
      </c>
      <c r="F68" s="58">
        <v>10046.7731</v>
      </c>
      <c r="G68" s="51">
        <v>7547.0508</v>
      </c>
      <c r="H68" s="51">
        <v>2499.7223000000004</v>
      </c>
      <c r="I68" s="59">
        <v>611521.60210000002</v>
      </c>
      <c r="J68" s="58">
        <v>13115.749599999999</v>
      </c>
      <c r="K68" s="51">
        <v>11588.308800000001</v>
      </c>
      <c r="L68" s="51">
        <v>1527.4407999999985</v>
      </c>
      <c r="M68" s="59">
        <v>289359.16350000002</v>
      </c>
    </row>
    <row r="69" spans="1:17" x14ac:dyDescent="0.15">
      <c r="A69" s="15" t="s">
        <v>11</v>
      </c>
      <c r="B69" s="58">
        <v>26639.2654</v>
      </c>
      <c r="C69" s="51">
        <v>20155.7853</v>
      </c>
      <c r="D69" s="51">
        <v>6483.4801000000007</v>
      </c>
      <c r="E69" s="59">
        <v>1156897.4273000001</v>
      </c>
      <c r="F69" s="58">
        <v>9432.0540000000001</v>
      </c>
      <c r="G69" s="51">
        <v>6778.0042000000003</v>
      </c>
      <c r="H69" s="51">
        <v>2654.0497999999998</v>
      </c>
      <c r="I69" s="59">
        <v>612935.83889999997</v>
      </c>
      <c r="J69" s="58">
        <v>10083.3817</v>
      </c>
      <c r="K69" s="51">
        <v>9598.2271999999994</v>
      </c>
      <c r="L69" s="51">
        <v>485.15450000000055</v>
      </c>
      <c r="M69" s="59">
        <v>298672.11540000001</v>
      </c>
    </row>
    <row r="70" spans="1:17" x14ac:dyDescent="0.15">
      <c r="A70" s="15" t="s">
        <v>12</v>
      </c>
      <c r="B70" s="58">
        <v>26572.891299999999</v>
      </c>
      <c r="C70" s="51">
        <v>22730.368999999999</v>
      </c>
      <c r="D70" s="51">
        <v>3842.5223000000005</v>
      </c>
      <c r="E70" s="60">
        <v>1208127.7520999999</v>
      </c>
      <c r="F70" s="58">
        <v>8859.8657000000003</v>
      </c>
      <c r="G70" s="51">
        <v>6931.5989</v>
      </c>
      <c r="H70" s="51">
        <v>1928.2668000000003</v>
      </c>
      <c r="I70" s="60">
        <v>625272.62049999996</v>
      </c>
      <c r="J70" s="58">
        <v>10308.555399999999</v>
      </c>
      <c r="K70" s="51">
        <v>8673.7273000000005</v>
      </c>
      <c r="L70" s="51">
        <v>1634.8280999999988</v>
      </c>
      <c r="M70" s="60">
        <v>301334.46350000001</v>
      </c>
    </row>
    <row r="71" spans="1:17" x14ac:dyDescent="0.15">
      <c r="A71" s="15" t="s">
        <v>13</v>
      </c>
      <c r="B71" s="58">
        <v>23409.5442</v>
      </c>
      <c r="C71" s="51">
        <v>30447.06</v>
      </c>
      <c r="D71" s="51">
        <v>-7037.515800000001</v>
      </c>
      <c r="E71" s="59">
        <v>1172494.2408</v>
      </c>
      <c r="F71" s="58">
        <v>7749.8284999999996</v>
      </c>
      <c r="G71" s="51">
        <v>8965.2844000000005</v>
      </c>
      <c r="H71" s="51">
        <v>-1215.4559000000008</v>
      </c>
      <c r="I71" s="59">
        <v>620853.63840000005</v>
      </c>
      <c r="J71" s="58">
        <v>17772.697499999998</v>
      </c>
      <c r="K71" s="51">
        <v>15159.4894</v>
      </c>
      <c r="L71" s="51">
        <v>2613.208099999998</v>
      </c>
      <c r="M71" s="59">
        <v>310360.96950000001</v>
      </c>
    </row>
    <row r="72" spans="1:17" x14ac:dyDescent="0.15">
      <c r="A72" s="15" t="s">
        <v>14</v>
      </c>
      <c r="B72" s="58">
        <v>23113.349300000002</v>
      </c>
      <c r="C72" s="51">
        <v>15368.259099999999</v>
      </c>
      <c r="D72" s="51">
        <v>7745.0902000000024</v>
      </c>
      <c r="E72" s="59">
        <v>1217850.8977000001</v>
      </c>
      <c r="F72" s="58">
        <v>6364.1112999999996</v>
      </c>
      <c r="G72" s="51">
        <v>4486.8432000000003</v>
      </c>
      <c r="H72" s="51">
        <v>1877.2680999999993</v>
      </c>
      <c r="I72" s="59">
        <v>670747.75</v>
      </c>
      <c r="J72" s="58">
        <v>7639.1034</v>
      </c>
      <c r="K72" s="51">
        <v>5513.9974000000002</v>
      </c>
      <c r="L72" s="51">
        <v>2125.1059999999998</v>
      </c>
      <c r="M72" s="59">
        <v>314869.24589999998</v>
      </c>
    </row>
    <row r="73" spans="1:17" x14ac:dyDescent="0.15">
      <c r="A73" s="15" t="s">
        <v>15</v>
      </c>
      <c r="B73" s="16">
        <v>26315.722900000001</v>
      </c>
      <c r="C73" s="17">
        <v>18304.991699999999</v>
      </c>
      <c r="D73" s="17">
        <v>8010.731200000002</v>
      </c>
      <c r="E73" s="20">
        <v>1248163.4942999999</v>
      </c>
      <c r="F73" s="16">
        <v>7359.5082000000002</v>
      </c>
      <c r="G73" s="17">
        <v>5043.9937</v>
      </c>
      <c r="H73" s="17">
        <v>2315.5145000000002</v>
      </c>
      <c r="I73" s="20">
        <v>677799.45389999996</v>
      </c>
      <c r="J73" s="16">
        <v>7089.9946</v>
      </c>
      <c r="K73" s="17">
        <v>5303.0780000000004</v>
      </c>
      <c r="L73" s="17">
        <v>1786.9165999999996</v>
      </c>
      <c r="M73" s="18">
        <v>318334.4301</v>
      </c>
    </row>
    <row r="74" spans="1:17" x14ac:dyDescent="0.15">
      <c r="A74" s="15" t="s">
        <v>16</v>
      </c>
      <c r="B74" s="16">
        <v>46946.259100000003</v>
      </c>
      <c r="C74" s="17">
        <v>38898.1224</v>
      </c>
      <c r="D74" s="17">
        <v>8048.1367000000027</v>
      </c>
      <c r="E74" s="20">
        <v>1266383.2731999999</v>
      </c>
      <c r="F74" s="16">
        <v>9235.1579000000002</v>
      </c>
      <c r="G74" s="17">
        <v>6923.2134999999998</v>
      </c>
      <c r="H74" s="17">
        <v>2311.9444000000003</v>
      </c>
      <c r="I74" s="20">
        <v>682191.82680000004</v>
      </c>
      <c r="J74" s="16">
        <v>8937.3125999999993</v>
      </c>
      <c r="K74" s="17">
        <v>9891.4092999999993</v>
      </c>
      <c r="L74" s="17">
        <v>-954.09670000000006</v>
      </c>
      <c r="M74" s="18">
        <v>317643.41470000002</v>
      </c>
    </row>
    <row r="75" spans="1:17" x14ac:dyDescent="0.15">
      <c r="A75" s="15" t="s">
        <v>17</v>
      </c>
      <c r="B75" s="21">
        <v>28270.340499999998</v>
      </c>
      <c r="C75" s="17">
        <v>24632.8577</v>
      </c>
      <c r="D75" s="17">
        <v>3637.482799999998</v>
      </c>
      <c r="E75" s="16">
        <v>1288020.6917999999</v>
      </c>
      <c r="F75" s="21">
        <v>10468.1381</v>
      </c>
      <c r="G75" s="17">
        <v>8391.0596999999998</v>
      </c>
      <c r="H75" s="17">
        <v>2077.0784000000003</v>
      </c>
      <c r="I75" s="16">
        <v>691182.05579999997</v>
      </c>
      <c r="J75" s="21">
        <v>9056.9639000000006</v>
      </c>
      <c r="K75" s="17">
        <v>8308.3292999999994</v>
      </c>
      <c r="L75" s="17">
        <v>748.63460000000123</v>
      </c>
      <c r="M75" s="18">
        <v>317977.82650000002</v>
      </c>
    </row>
    <row r="76" spans="1:17" x14ac:dyDescent="0.15">
      <c r="A76" s="15" t="s">
        <v>18</v>
      </c>
      <c r="B76" s="21">
        <v>33115.3727</v>
      </c>
      <c r="C76" s="17">
        <v>36110.314899999998</v>
      </c>
      <c r="D76" s="17">
        <v>-2994.9421999999977</v>
      </c>
      <c r="E76" s="16">
        <v>1302543.0560000001</v>
      </c>
      <c r="F76" s="21">
        <v>11253.5185</v>
      </c>
      <c r="G76" s="17">
        <v>9151.7083000000002</v>
      </c>
      <c r="H76" s="17">
        <v>2101.8101999999999</v>
      </c>
      <c r="I76" s="16">
        <v>697686.97389999998</v>
      </c>
      <c r="J76" s="21">
        <v>10723.917799999999</v>
      </c>
      <c r="K76" s="17">
        <v>11873.0175</v>
      </c>
      <c r="L76" s="17">
        <v>-1149.0997000000007</v>
      </c>
      <c r="M76" s="18">
        <v>313915.87310000003</v>
      </c>
    </row>
    <row r="77" spans="1:17" x14ac:dyDescent="0.15">
      <c r="A77" s="22" t="s">
        <v>19</v>
      </c>
      <c r="B77" s="23">
        <v>36120.480799999998</v>
      </c>
      <c r="C77" s="24">
        <v>28304.106</v>
      </c>
      <c r="D77" s="25">
        <v>7816.3747999999978</v>
      </c>
      <c r="E77" s="26">
        <v>1331327.9542</v>
      </c>
      <c r="F77" s="23">
        <v>11356.935100000001</v>
      </c>
      <c r="G77" s="24">
        <v>9293.4781999999996</v>
      </c>
      <c r="H77" s="25">
        <v>2063.456900000001</v>
      </c>
      <c r="I77" s="26">
        <v>703415.99459999998</v>
      </c>
      <c r="J77" s="23">
        <v>14312.8336</v>
      </c>
      <c r="K77" s="24">
        <v>12955.689200000001</v>
      </c>
      <c r="L77" s="25">
        <v>1357.1443999999992</v>
      </c>
      <c r="M77" s="26">
        <v>315856.44069999998</v>
      </c>
    </row>
    <row r="78" spans="1:17" x14ac:dyDescent="0.15">
      <c r="A78" s="7" t="s">
        <v>20</v>
      </c>
      <c r="B78" s="27">
        <f t="shared" ref="B78:D78" si="8">SUM(B66:B77)</f>
        <v>339612.58270000003</v>
      </c>
      <c r="C78" s="28">
        <f t="shared" si="8"/>
        <v>319808.35879999993</v>
      </c>
      <c r="D78" s="28">
        <f t="shared" si="8"/>
        <v>19804.223900000008</v>
      </c>
      <c r="E78" s="29"/>
      <c r="F78" s="27">
        <f t="shared" ref="F78:H78" si="9">SUM(F66:F77)</f>
        <v>109107.08960000001</v>
      </c>
      <c r="G78" s="28">
        <f t="shared" si="9"/>
        <v>89401.384699999995</v>
      </c>
      <c r="H78" s="28">
        <f t="shared" si="9"/>
        <v>19705.704900000001</v>
      </c>
      <c r="I78" s="29"/>
      <c r="J78" s="27">
        <f t="shared" ref="J78:L78" si="10">SUM(J66:J77)</f>
        <v>130036.83579999999</v>
      </c>
      <c r="K78" s="28">
        <f t="shared" si="10"/>
        <v>124354.64939999999</v>
      </c>
      <c r="L78" s="28">
        <f t="shared" si="10"/>
        <v>5682.1863999999941</v>
      </c>
      <c r="M78" s="29"/>
    </row>
    <row r="79" spans="1:17" x14ac:dyDescent="0.15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2"/>
      <c r="O79" s="2"/>
      <c r="P79" s="2"/>
      <c r="Q79" s="2"/>
    </row>
    <row r="80" spans="1:17" ht="12.75" x14ac:dyDescent="0.2">
      <c r="A80" s="6" t="s">
        <v>0</v>
      </c>
      <c r="B80" s="62" t="s">
        <v>21</v>
      </c>
      <c r="C80" s="63" t="s">
        <v>2</v>
      </c>
      <c r="D80" s="63"/>
      <c r="E80" s="64"/>
      <c r="F80" s="62" t="s">
        <v>22</v>
      </c>
      <c r="G80" s="63"/>
      <c r="H80" s="63"/>
      <c r="I80" s="64"/>
      <c r="J80" s="62" t="s">
        <v>23</v>
      </c>
      <c r="K80" s="63" t="s">
        <v>2</v>
      </c>
      <c r="L80" s="63"/>
      <c r="M80" s="64"/>
      <c r="N80" s="62" t="s">
        <v>24</v>
      </c>
      <c r="O80" s="63" t="s">
        <v>2</v>
      </c>
      <c r="P80" s="63"/>
      <c r="Q80" s="64"/>
    </row>
    <row r="81" spans="1:17" x14ac:dyDescent="0.15">
      <c r="A81" s="7"/>
      <c r="B81" s="12" t="s">
        <v>4</v>
      </c>
      <c r="C81" s="13" t="s">
        <v>5</v>
      </c>
      <c r="D81" s="9" t="s">
        <v>6</v>
      </c>
      <c r="E81" s="11" t="s">
        <v>7</v>
      </c>
      <c r="F81" s="12" t="s">
        <v>4</v>
      </c>
      <c r="G81" s="13" t="s">
        <v>5</v>
      </c>
      <c r="H81" s="9" t="s">
        <v>6</v>
      </c>
      <c r="I81" s="11" t="s">
        <v>7</v>
      </c>
      <c r="J81" s="12" t="s">
        <v>4</v>
      </c>
      <c r="K81" s="13" t="s">
        <v>5</v>
      </c>
      <c r="L81" s="9" t="s">
        <v>6</v>
      </c>
      <c r="M81" s="11" t="s">
        <v>7</v>
      </c>
      <c r="N81" s="12" t="s">
        <v>4</v>
      </c>
      <c r="O81" s="13" t="s">
        <v>5</v>
      </c>
      <c r="P81" s="9" t="s">
        <v>6</v>
      </c>
      <c r="Q81" s="11" t="s">
        <v>7</v>
      </c>
    </row>
    <row r="82" spans="1:17" x14ac:dyDescent="0.15">
      <c r="A82" s="14" t="s">
        <v>8</v>
      </c>
      <c r="B82" s="56">
        <v>13895.3362</v>
      </c>
      <c r="C82" s="50">
        <v>8983.1411000000007</v>
      </c>
      <c r="D82" s="50">
        <v>4912.195099999999</v>
      </c>
      <c r="E82" s="57">
        <v>232165.0148</v>
      </c>
      <c r="F82" s="56">
        <v>2419.1756</v>
      </c>
      <c r="G82" s="50">
        <v>1347.8494000000001</v>
      </c>
      <c r="H82" s="50">
        <v>1071.3262</v>
      </c>
      <c r="I82" s="57">
        <v>46881.721400000002</v>
      </c>
      <c r="J82" s="56">
        <v>923.23050000000001</v>
      </c>
      <c r="K82" s="50">
        <v>153.22300000000001</v>
      </c>
      <c r="L82" s="50">
        <v>770.00749999999994</v>
      </c>
      <c r="M82" s="57">
        <v>12450.6772</v>
      </c>
      <c r="N82" s="32">
        <f>B66+F66+J66+B82+F82+J82</f>
        <v>55993.367899999997</v>
      </c>
      <c r="O82" s="33">
        <f>C66+G66+K66+C82+G82+K82</f>
        <v>65771.310400000002</v>
      </c>
      <c r="P82" s="33">
        <f>+N82-O82</f>
        <v>-9777.9425000000047</v>
      </c>
      <c r="Q82" s="34">
        <f>E66+I66+M66+E82+I82+M82</f>
        <v>2301115.8064000001</v>
      </c>
    </row>
    <row r="83" spans="1:17" x14ac:dyDescent="0.15">
      <c r="A83" s="15" t="s">
        <v>9</v>
      </c>
      <c r="B83" s="58">
        <v>16657.5707</v>
      </c>
      <c r="C83" s="51">
        <v>11691.7611</v>
      </c>
      <c r="D83" s="51">
        <v>4965.8096000000005</v>
      </c>
      <c r="E83" s="59">
        <v>235464.58489999999</v>
      </c>
      <c r="F83" s="58">
        <v>2908.3526000000002</v>
      </c>
      <c r="G83" s="51">
        <v>3706.2696000000001</v>
      </c>
      <c r="H83" s="51">
        <v>-797.91699999999992</v>
      </c>
      <c r="I83" s="59">
        <v>46112.203800000003</v>
      </c>
      <c r="J83" s="58">
        <v>196.47470000000001</v>
      </c>
      <c r="K83" s="51">
        <v>415.06169999999997</v>
      </c>
      <c r="L83" s="51">
        <v>-218.58699999999996</v>
      </c>
      <c r="M83" s="59">
        <v>12110.919599999999</v>
      </c>
      <c r="N83" s="35">
        <f t="shared" ref="N83:N93" si="11">B67+F67+J67+B83+F83+J83</f>
        <v>62701.024199999993</v>
      </c>
      <c r="O83" s="36">
        <f t="shared" ref="O83:O93" si="12">C67+G67+K67+C83+G83+K83</f>
        <v>61926.159300000007</v>
      </c>
      <c r="P83" s="36">
        <f t="shared" ref="P83:P88" si="13">+N83-O83</f>
        <v>774.86489999998594</v>
      </c>
      <c r="Q83" s="37">
        <f t="shared" ref="Q83:Q92" si="14">E67+I67+M67+E83+I83+M83</f>
        <v>2309285.4461000003</v>
      </c>
    </row>
    <row r="84" spans="1:17" x14ac:dyDescent="0.15">
      <c r="A84" s="15" t="s">
        <v>10</v>
      </c>
      <c r="B84" s="58">
        <v>13853.1106</v>
      </c>
      <c r="C84" s="51">
        <v>11325.609700000001</v>
      </c>
      <c r="D84" s="51">
        <v>2527.5008999999991</v>
      </c>
      <c r="E84" s="59">
        <v>239284.12220000001</v>
      </c>
      <c r="F84" s="58">
        <v>1594.7713000000001</v>
      </c>
      <c r="G84" s="51">
        <v>2208.3514</v>
      </c>
      <c r="H84" s="51">
        <v>-613.5800999999999</v>
      </c>
      <c r="I84" s="59">
        <v>45623.619100000004</v>
      </c>
      <c r="J84" s="58">
        <v>250.41739999999999</v>
      </c>
      <c r="K84" s="51">
        <v>106.1433</v>
      </c>
      <c r="L84" s="51">
        <v>144.27409999999998</v>
      </c>
      <c r="M84" s="59">
        <v>12421.347299999999</v>
      </c>
      <c r="N84" s="35">
        <f t="shared" si="11"/>
        <v>64253.4516</v>
      </c>
      <c r="O84" s="36">
        <f t="shared" si="12"/>
        <v>57610.318700000003</v>
      </c>
      <c r="P84" s="36">
        <f t="shared" si="13"/>
        <v>6643.1328999999969</v>
      </c>
      <c r="Q84" s="37">
        <f t="shared" si="14"/>
        <v>2345817.8912</v>
      </c>
    </row>
    <row r="85" spans="1:17" x14ac:dyDescent="0.15">
      <c r="A85" s="15" t="s">
        <v>11</v>
      </c>
      <c r="B85" s="58">
        <v>6465.3389999999999</v>
      </c>
      <c r="C85" s="51">
        <v>9874.9308000000001</v>
      </c>
      <c r="D85" s="51">
        <v>-3409.5918000000001</v>
      </c>
      <c r="E85" s="59">
        <v>228939.0741</v>
      </c>
      <c r="F85" s="58">
        <v>2394.0383999999999</v>
      </c>
      <c r="G85" s="51">
        <v>1166.2877000000001</v>
      </c>
      <c r="H85" s="51">
        <v>1227.7506999999998</v>
      </c>
      <c r="I85" s="59">
        <v>46793.270199999999</v>
      </c>
      <c r="J85" s="58">
        <v>2937.9780000000001</v>
      </c>
      <c r="K85" s="51">
        <v>753.92470000000003</v>
      </c>
      <c r="L85" s="51">
        <v>2184.0533</v>
      </c>
      <c r="M85" s="59">
        <v>14274.4596</v>
      </c>
      <c r="N85" s="35">
        <f t="shared" si="11"/>
        <v>57952.056499999999</v>
      </c>
      <c r="O85" s="36">
        <f t="shared" si="12"/>
        <v>48327.159900000006</v>
      </c>
      <c r="P85" s="36">
        <f t="shared" si="13"/>
        <v>9624.8965999999928</v>
      </c>
      <c r="Q85" s="37">
        <f t="shared" si="14"/>
        <v>2358512.1855000001</v>
      </c>
    </row>
    <row r="86" spans="1:17" x14ac:dyDescent="0.15">
      <c r="A86" s="15" t="s">
        <v>12</v>
      </c>
      <c r="B86" s="58">
        <v>5948.6617999999999</v>
      </c>
      <c r="C86" s="51">
        <v>9718.9262999999992</v>
      </c>
      <c r="D86" s="51">
        <v>-3770.2644999999993</v>
      </c>
      <c r="E86" s="60">
        <v>225341.1416</v>
      </c>
      <c r="F86" s="58">
        <v>1720.1305</v>
      </c>
      <c r="G86" s="51">
        <v>1743.9396999999999</v>
      </c>
      <c r="H86" s="51">
        <v>-23.809199999999919</v>
      </c>
      <c r="I86" s="60">
        <v>46757.454599999997</v>
      </c>
      <c r="J86" s="58">
        <v>128.87389999999999</v>
      </c>
      <c r="K86" s="51">
        <v>121.1968</v>
      </c>
      <c r="L86" s="51">
        <v>7.6770999999999958</v>
      </c>
      <c r="M86" s="60">
        <v>14391.34</v>
      </c>
      <c r="N86" s="35">
        <f t="shared" si="11"/>
        <v>53538.978599999995</v>
      </c>
      <c r="O86" s="36">
        <f t="shared" si="12"/>
        <v>49919.758000000002</v>
      </c>
      <c r="P86" s="36">
        <f t="shared" si="13"/>
        <v>3619.2205999999933</v>
      </c>
      <c r="Q86" s="38">
        <f t="shared" si="14"/>
        <v>2421224.7722999998</v>
      </c>
    </row>
    <row r="87" spans="1:17" x14ac:dyDescent="0.15">
      <c r="A87" s="15" t="s">
        <v>13</v>
      </c>
      <c r="B87" s="58">
        <v>9202.1061000000009</v>
      </c>
      <c r="C87" s="51">
        <v>13966.392599999999</v>
      </c>
      <c r="D87" s="51">
        <v>-4764.2864999999983</v>
      </c>
      <c r="E87" s="59">
        <v>216896.50219999999</v>
      </c>
      <c r="F87" s="58">
        <v>2136.6651000000002</v>
      </c>
      <c r="G87" s="51">
        <v>2091.0081</v>
      </c>
      <c r="H87" s="51">
        <v>45.657000000000153</v>
      </c>
      <c r="I87" s="59">
        <v>47909.005499999999</v>
      </c>
      <c r="J87" s="58">
        <v>433.07769999999999</v>
      </c>
      <c r="K87" s="51">
        <v>173.33269999999999</v>
      </c>
      <c r="L87" s="51">
        <v>259.745</v>
      </c>
      <c r="M87" s="59">
        <v>16750.662799999998</v>
      </c>
      <c r="N87" s="35">
        <f t="shared" si="11"/>
        <v>60703.919100000006</v>
      </c>
      <c r="O87" s="36">
        <f t="shared" si="12"/>
        <v>70802.567200000005</v>
      </c>
      <c r="P87" s="36">
        <f t="shared" si="13"/>
        <v>-10098.648099999999</v>
      </c>
      <c r="Q87" s="37">
        <f t="shared" si="14"/>
        <v>2385265.0192</v>
      </c>
    </row>
    <row r="88" spans="1:17" x14ac:dyDescent="0.15">
      <c r="A88" s="15" t="s">
        <v>14</v>
      </c>
      <c r="B88" s="58">
        <v>5512.7245000000003</v>
      </c>
      <c r="C88" s="51">
        <v>8600.9451000000008</v>
      </c>
      <c r="D88" s="51">
        <v>-3088.2206000000006</v>
      </c>
      <c r="E88" s="59">
        <v>213703.70449999999</v>
      </c>
      <c r="F88" s="58">
        <v>1482.4032999999999</v>
      </c>
      <c r="G88" s="51">
        <v>2273.7431999999999</v>
      </c>
      <c r="H88" s="51">
        <v>-791.33989999999994</v>
      </c>
      <c r="I88" s="59">
        <v>49906.222699999998</v>
      </c>
      <c r="J88" s="58">
        <v>106.1704</v>
      </c>
      <c r="K88" s="51">
        <v>88.516599999999997</v>
      </c>
      <c r="L88" s="51">
        <v>17.653800000000004</v>
      </c>
      <c r="M88" s="59">
        <v>18169.161400000001</v>
      </c>
      <c r="N88" s="35">
        <f t="shared" si="11"/>
        <v>44217.862199999996</v>
      </c>
      <c r="O88" s="36">
        <f t="shared" si="12"/>
        <v>36332.304600000003</v>
      </c>
      <c r="P88" s="36">
        <f t="shared" si="13"/>
        <v>7885.5575999999928</v>
      </c>
      <c r="Q88" s="37">
        <f t="shared" si="14"/>
        <v>2485246.9822</v>
      </c>
    </row>
    <row r="89" spans="1:17" x14ac:dyDescent="0.15">
      <c r="A89" s="15" t="s">
        <v>15</v>
      </c>
      <c r="B89" s="58">
        <v>3876.2714000000001</v>
      </c>
      <c r="C89" s="51">
        <v>14862.018099999999</v>
      </c>
      <c r="D89" s="51">
        <v>-10985.7467</v>
      </c>
      <c r="E89" s="61">
        <v>202876.96</v>
      </c>
      <c r="F89" s="58">
        <v>1142.4915000000001</v>
      </c>
      <c r="G89" s="51">
        <v>1990.5138999999999</v>
      </c>
      <c r="H89" s="51">
        <v>-848.02239999999983</v>
      </c>
      <c r="I89" s="61">
        <v>49172.6152</v>
      </c>
      <c r="J89" s="58">
        <v>367.87909999999999</v>
      </c>
      <c r="K89" s="51">
        <v>163.42330000000001</v>
      </c>
      <c r="L89" s="51">
        <v>204.45579999999998</v>
      </c>
      <c r="M89" s="61">
        <v>18495.2428</v>
      </c>
      <c r="N89" s="35">
        <f t="shared" si="11"/>
        <v>46151.867699999995</v>
      </c>
      <c r="O89" s="36">
        <f t="shared" si="12"/>
        <v>45668.018700000001</v>
      </c>
      <c r="P89" s="36">
        <f>+N89-O89</f>
        <v>483.8489999999947</v>
      </c>
      <c r="Q89" s="39">
        <f t="shared" si="14"/>
        <v>2514842.1963</v>
      </c>
    </row>
    <row r="90" spans="1:17" x14ac:dyDescent="0.15">
      <c r="A90" s="15" t="s">
        <v>16</v>
      </c>
      <c r="B90" s="16">
        <v>5508.0537999999997</v>
      </c>
      <c r="C90" s="17">
        <v>9918.0288999999993</v>
      </c>
      <c r="D90" s="17">
        <v>-4409.9750999999997</v>
      </c>
      <c r="E90" s="20">
        <v>198888.2518</v>
      </c>
      <c r="F90" s="16">
        <v>1239.9148</v>
      </c>
      <c r="G90" s="17">
        <v>3297.9852000000001</v>
      </c>
      <c r="H90" s="17">
        <v>-2058.0704000000001</v>
      </c>
      <c r="I90" s="20">
        <v>47218.6567</v>
      </c>
      <c r="J90" s="16">
        <v>272.34690000000001</v>
      </c>
      <c r="K90" s="17">
        <v>252.363</v>
      </c>
      <c r="L90" s="17">
        <v>19.983900000000006</v>
      </c>
      <c r="M90" s="20">
        <v>18546.650699999998</v>
      </c>
      <c r="N90" s="35">
        <f t="shared" si="11"/>
        <v>72139.045100000003</v>
      </c>
      <c r="O90" s="36">
        <f t="shared" si="12"/>
        <v>69181.122299999988</v>
      </c>
      <c r="P90" s="36">
        <f t="shared" ref="P90:P92" si="15">+N90-O90</f>
        <v>2957.9228000000148</v>
      </c>
      <c r="Q90" s="37">
        <f t="shared" si="14"/>
        <v>2530872.0739000007</v>
      </c>
    </row>
    <row r="91" spans="1:17" x14ac:dyDescent="0.15">
      <c r="A91" s="15" t="s">
        <v>17</v>
      </c>
      <c r="B91" s="21">
        <v>5601.9888000000001</v>
      </c>
      <c r="C91" s="17">
        <v>6753.0106999999998</v>
      </c>
      <c r="D91" s="17">
        <v>-1151.0218999999997</v>
      </c>
      <c r="E91" s="18">
        <v>198176.20019999999</v>
      </c>
      <c r="F91" s="21">
        <v>1460.5464999999999</v>
      </c>
      <c r="G91" s="17">
        <v>3783.7631999999999</v>
      </c>
      <c r="H91" s="17">
        <v>-2323.2166999999999</v>
      </c>
      <c r="I91" s="16">
        <v>45358.802499999998</v>
      </c>
      <c r="J91" s="21">
        <v>517.05380000000002</v>
      </c>
      <c r="K91" s="17">
        <v>183.19370000000001</v>
      </c>
      <c r="L91" s="17">
        <v>333.86009999999999</v>
      </c>
      <c r="M91" s="16">
        <v>18924.016199999998</v>
      </c>
      <c r="N91" s="40">
        <f t="shared" si="11"/>
        <v>55375.031600000002</v>
      </c>
      <c r="O91" s="36">
        <f t="shared" si="12"/>
        <v>52052.2143</v>
      </c>
      <c r="P91" s="36">
        <f t="shared" si="15"/>
        <v>3322.8173000000024</v>
      </c>
      <c r="Q91" s="39">
        <f t="shared" si="14"/>
        <v>2559639.5929999999</v>
      </c>
    </row>
    <row r="92" spans="1:17" x14ac:dyDescent="0.15">
      <c r="A92" s="15" t="s">
        <v>18</v>
      </c>
      <c r="B92" s="21">
        <v>10397.240900000001</v>
      </c>
      <c r="C92" s="17">
        <v>12205.146199999999</v>
      </c>
      <c r="D92" s="17">
        <v>-1807.9052999999985</v>
      </c>
      <c r="E92" s="20">
        <v>196057.68719999999</v>
      </c>
      <c r="F92" s="21">
        <v>1916.7339999999999</v>
      </c>
      <c r="G92" s="17">
        <v>2364.6549</v>
      </c>
      <c r="H92" s="17">
        <v>-447.92090000000007</v>
      </c>
      <c r="I92" s="16">
        <v>44246.381699999998</v>
      </c>
      <c r="J92" s="21">
        <v>144.5635</v>
      </c>
      <c r="K92" s="17">
        <v>319.71839999999997</v>
      </c>
      <c r="L92" s="17">
        <v>-175.15489999999997</v>
      </c>
      <c r="M92" s="16">
        <v>18695.052500000002</v>
      </c>
      <c r="N92" s="40">
        <f t="shared" si="11"/>
        <v>67551.347399999999</v>
      </c>
      <c r="O92" s="36">
        <f t="shared" si="12"/>
        <v>72024.560199999993</v>
      </c>
      <c r="P92" s="36">
        <f t="shared" si="15"/>
        <v>-4473.2127999999939</v>
      </c>
      <c r="Q92" s="37">
        <f t="shared" si="14"/>
        <v>2573145.0244</v>
      </c>
    </row>
    <row r="93" spans="1:17" x14ac:dyDescent="0.15">
      <c r="A93" s="22" t="s">
        <v>19</v>
      </c>
      <c r="B93" s="23">
        <v>9002.1142999999993</v>
      </c>
      <c r="C93" s="24">
        <v>11293.9625</v>
      </c>
      <c r="D93" s="25">
        <v>-2291.8482000000004</v>
      </c>
      <c r="E93" s="26">
        <v>194717.8941</v>
      </c>
      <c r="F93" s="23">
        <v>1961.2048</v>
      </c>
      <c r="G93" s="24">
        <v>2789.8661999999999</v>
      </c>
      <c r="H93" s="25">
        <v>-828.66139999999996</v>
      </c>
      <c r="I93" s="26">
        <v>43979.118799999997</v>
      </c>
      <c r="J93" s="23">
        <v>363.81110000000001</v>
      </c>
      <c r="K93" s="24">
        <v>183.42590000000001</v>
      </c>
      <c r="L93" s="25">
        <v>180.3852</v>
      </c>
      <c r="M93" s="26">
        <v>18826.819899999999</v>
      </c>
      <c r="N93" s="41">
        <f t="shared" si="11"/>
        <v>73117.379700000005</v>
      </c>
      <c r="O93" s="28">
        <f t="shared" si="12"/>
        <v>64820.527999999998</v>
      </c>
      <c r="P93" s="42">
        <f>+N93-O93</f>
        <v>8296.8517000000065</v>
      </c>
      <c r="Q93" s="43">
        <f>E77+I77+M77+E93+I93+M93</f>
        <v>2608124.2223</v>
      </c>
    </row>
    <row r="94" spans="1:17" x14ac:dyDescent="0.15">
      <c r="A94" s="7" t="s">
        <v>20</v>
      </c>
      <c r="B94" s="27">
        <f t="shared" ref="B94:D94" si="16">SUM(B82:B93)</f>
        <v>105920.5181</v>
      </c>
      <c r="C94" s="28">
        <f t="shared" si="16"/>
        <v>129193.8731</v>
      </c>
      <c r="D94" s="28">
        <f t="shared" si="16"/>
        <v>-23273.354999999996</v>
      </c>
      <c r="E94" s="29"/>
      <c r="F94" s="27">
        <f t="shared" ref="F94:H94" si="17">SUM(F82:F93)</f>
        <v>22376.428400000001</v>
      </c>
      <c r="G94" s="28">
        <f t="shared" si="17"/>
        <v>28764.232500000006</v>
      </c>
      <c r="H94" s="28">
        <f t="shared" si="17"/>
        <v>-6387.8040999999994</v>
      </c>
      <c r="I94" s="29"/>
      <c r="J94" s="27">
        <f t="shared" ref="J94:L94" si="18">SUM(J82:J93)</f>
        <v>6641.8769999999995</v>
      </c>
      <c r="K94" s="27">
        <f t="shared" si="18"/>
        <v>2913.5230999999994</v>
      </c>
      <c r="L94" s="28">
        <f t="shared" si="18"/>
        <v>3728.3539000000001</v>
      </c>
      <c r="M94" s="29"/>
      <c r="N94" s="27">
        <f>SUM(N82:N93)</f>
        <v>713695.33160000003</v>
      </c>
      <c r="O94" s="27">
        <f>SUM(O82:O93)</f>
        <v>694436.02160000009</v>
      </c>
      <c r="P94" s="28">
        <f>SUM(P82:P93)</f>
        <v>19259.309999999983</v>
      </c>
      <c r="Q94" s="29"/>
    </row>
    <row r="95" spans="1:17" x14ac:dyDescent="0.15">
      <c r="A95" s="44"/>
      <c r="B95" s="45"/>
      <c r="C95" s="45"/>
      <c r="D95" s="45"/>
      <c r="E95" s="2"/>
      <c r="F95" s="45"/>
      <c r="G95" s="45"/>
      <c r="H95" s="45"/>
      <c r="I95" s="45"/>
      <c r="J95" s="45"/>
      <c r="K95" s="45"/>
      <c r="L95" s="45"/>
      <c r="M95" s="45"/>
      <c r="N95" s="2"/>
      <c r="O95" s="2"/>
      <c r="P95" s="2"/>
      <c r="Q95" s="2"/>
    </row>
    <row r="96" spans="1:17" ht="12.75" x14ac:dyDescent="0.2">
      <c r="A96" s="49"/>
      <c r="B96" s="62" t="s">
        <v>28</v>
      </c>
      <c r="C96" s="63"/>
      <c r="D96" s="63"/>
      <c r="E96" s="64"/>
      <c r="F96" s="62" t="s">
        <v>29</v>
      </c>
      <c r="G96" s="63"/>
      <c r="H96" s="63"/>
      <c r="I96" s="64"/>
      <c r="J96" s="45"/>
      <c r="K96" s="45"/>
      <c r="L96" s="45"/>
      <c r="M96" s="45"/>
      <c r="N96" s="2"/>
      <c r="O96" s="2"/>
      <c r="P96" s="2"/>
      <c r="Q96" s="2"/>
    </row>
    <row r="97" spans="1:17" ht="12.75" x14ac:dyDescent="0.2">
      <c r="A97" s="6" t="s">
        <v>0</v>
      </c>
      <c r="B97" s="62" t="s">
        <v>31</v>
      </c>
      <c r="C97" s="63"/>
      <c r="D97" s="63"/>
      <c r="E97" s="64"/>
      <c r="F97" s="62" t="s">
        <v>30</v>
      </c>
      <c r="G97" s="63"/>
      <c r="H97" s="63"/>
      <c r="I97" s="64"/>
      <c r="J97" s="45"/>
      <c r="K97" s="45"/>
      <c r="L97" s="45"/>
      <c r="M97" s="45"/>
      <c r="N97" s="2"/>
      <c r="O97" s="2"/>
      <c r="P97" s="2"/>
      <c r="Q97" s="2"/>
    </row>
    <row r="98" spans="1:17" x14ac:dyDescent="0.15">
      <c r="A98" s="7"/>
      <c r="B98" s="12" t="s">
        <v>4</v>
      </c>
      <c r="C98" s="13" t="s">
        <v>5</v>
      </c>
      <c r="D98" s="9" t="s">
        <v>6</v>
      </c>
      <c r="E98" s="11" t="s">
        <v>7</v>
      </c>
      <c r="F98" s="12" t="s">
        <v>4</v>
      </c>
      <c r="G98" s="13" t="s">
        <v>5</v>
      </c>
      <c r="H98" s="9" t="s">
        <v>6</v>
      </c>
      <c r="I98" s="11" t="s">
        <v>7</v>
      </c>
      <c r="J98" s="45"/>
      <c r="K98" s="45"/>
      <c r="L98" s="45"/>
      <c r="M98" s="45"/>
      <c r="N98" s="2"/>
      <c r="O98" s="2"/>
      <c r="P98" s="2"/>
      <c r="Q98" s="2"/>
    </row>
    <row r="99" spans="1:17" x14ac:dyDescent="0.15">
      <c r="A99" s="14" t="s">
        <v>8</v>
      </c>
      <c r="B99" s="50">
        <v>723.13549999999998</v>
      </c>
      <c r="C99" s="50">
        <v>729.64440000000002</v>
      </c>
      <c r="D99" s="50">
        <v>-6.5089000000000397</v>
      </c>
      <c r="E99" s="59">
        <v>110864.02959999999</v>
      </c>
      <c r="F99" s="50">
        <v>2386.3440000000001</v>
      </c>
      <c r="G99" s="50">
        <v>4890.0217000000002</v>
      </c>
      <c r="H99" s="50">
        <v>-2503.6777000000002</v>
      </c>
      <c r="I99" s="60">
        <v>87175.244699999996</v>
      </c>
      <c r="J99" s="45"/>
      <c r="K99" s="45"/>
      <c r="L99" s="45"/>
      <c r="M99" s="45"/>
      <c r="N99" s="2"/>
      <c r="O99" s="2"/>
      <c r="P99" s="2"/>
      <c r="Q99" s="2"/>
    </row>
    <row r="100" spans="1:17" x14ac:dyDescent="0.15">
      <c r="A100" s="15" t="s">
        <v>9</v>
      </c>
      <c r="B100" s="51">
        <v>1657.0137</v>
      </c>
      <c r="C100" s="51">
        <v>672.48450000000003</v>
      </c>
      <c r="D100" s="51">
        <v>984.52919999999995</v>
      </c>
      <c r="E100" s="59">
        <v>112136.9935</v>
      </c>
      <c r="F100" s="51">
        <v>2549.4575</v>
      </c>
      <c r="G100" s="51">
        <v>4667.9906000000001</v>
      </c>
      <c r="H100" s="51">
        <v>-2118.5331000000001</v>
      </c>
      <c r="I100" s="59">
        <v>85015.842499999999</v>
      </c>
      <c r="J100" s="45"/>
      <c r="K100" s="45"/>
      <c r="L100" s="45"/>
      <c r="M100" s="45"/>
      <c r="N100" s="2"/>
      <c r="O100" s="2"/>
      <c r="P100" s="2"/>
      <c r="Q100" s="2"/>
    </row>
    <row r="101" spans="1:17" x14ac:dyDescent="0.15">
      <c r="A101" s="15" t="s">
        <v>10</v>
      </c>
      <c r="B101" s="51">
        <v>1835.6751999999999</v>
      </c>
      <c r="C101" s="51">
        <v>571.01930000000004</v>
      </c>
      <c r="D101" s="51">
        <v>1264.6558999999997</v>
      </c>
      <c r="E101" s="60">
        <v>114680.1545</v>
      </c>
      <c r="F101" s="51">
        <v>6871.9398000000001</v>
      </c>
      <c r="G101" s="51">
        <v>5042.6421</v>
      </c>
      <c r="H101" s="51">
        <v>1829.2977000000001</v>
      </c>
      <c r="I101" s="59">
        <v>87687.377699999997</v>
      </c>
      <c r="J101" s="45"/>
      <c r="K101" s="45"/>
      <c r="L101" s="45"/>
      <c r="M101" s="45"/>
      <c r="N101" s="2"/>
      <c r="O101" s="2"/>
      <c r="P101" s="2"/>
      <c r="Q101" s="2"/>
    </row>
    <row r="102" spans="1:17" x14ac:dyDescent="0.15">
      <c r="A102" s="15" t="s">
        <v>11</v>
      </c>
      <c r="B102" s="51">
        <v>1735.3702000000001</v>
      </c>
      <c r="C102" s="51">
        <v>555.48599999999999</v>
      </c>
      <c r="D102" s="51">
        <v>1179.8842</v>
      </c>
      <c r="E102" s="59">
        <v>116276.5184</v>
      </c>
      <c r="F102" s="51">
        <v>3241.9819000000002</v>
      </c>
      <c r="G102" s="51">
        <v>2630.0385999999999</v>
      </c>
      <c r="H102" s="51">
        <v>611.94330000000036</v>
      </c>
      <c r="I102" s="60">
        <v>96176.724199999997</v>
      </c>
      <c r="J102" s="45"/>
      <c r="K102" s="45"/>
      <c r="L102" s="45"/>
      <c r="M102" s="45"/>
      <c r="N102" s="2"/>
      <c r="O102" s="2"/>
      <c r="P102" s="2"/>
      <c r="Q102" s="2"/>
    </row>
    <row r="103" spans="1:17" x14ac:dyDescent="0.15">
      <c r="A103" s="15" t="s">
        <v>12</v>
      </c>
      <c r="B103" s="51">
        <v>801.61440000000005</v>
      </c>
      <c r="C103" s="51">
        <v>570.91899999999998</v>
      </c>
      <c r="D103" s="51">
        <v>230.69540000000006</v>
      </c>
      <c r="E103" s="59">
        <v>119886.80469999999</v>
      </c>
      <c r="F103" s="51">
        <v>4392.4643999999998</v>
      </c>
      <c r="G103" s="51">
        <v>2741.6549</v>
      </c>
      <c r="H103" s="51">
        <v>1650.8094999999998</v>
      </c>
      <c r="I103" s="60">
        <v>97959.382299999997</v>
      </c>
      <c r="J103" s="45"/>
      <c r="K103" s="45"/>
      <c r="L103" s="45"/>
      <c r="M103" s="45"/>
      <c r="N103" s="2"/>
      <c r="O103" s="2"/>
      <c r="P103" s="2"/>
      <c r="Q103" s="2"/>
    </row>
    <row r="104" spans="1:17" x14ac:dyDescent="0.15">
      <c r="A104" s="15" t="s">
        <v>13</v>
      </c>
      <c r="B104" s="51">
        <v>1030.1106</v>
      </c>
      <c r="C104" s="51">
        <v>583.02480000000003</v>
      </c>
      <c r="D104" s="51">
        <v>447.08579999999995</v>
      </c>
      <c r="E104" s="60">
        <v>117986.8465</v>
      </c>
      <c r="F104" s="51">
        <v>4233.5081</v>
      </c>
      <c r="G104" s="51">
        <v>3664.8379</v>
      </c>
      <c r="H104" s="51">
        <v>568.67020000000002</v>
      </c>
      <c r="I104" s="59">
        <v>103119.8517</v>
      </c>
      <c r="J104" s="45"/>
      <c r="K104" s="45"/>
      <c r="L104" s="45"/>
      <c r="M104" s="45"/>
      <c r="N104" s="2"/>
      <c r="O104" s="2"/>
      <c r="P104" s="2"/>
      <c r="Q104" s="2"/>
    </row>
    <row r="105" spans="1:17" x14ac:dyDescent="0.15">
      <c r="A105" s="15" t="s">
        <v>14</v>
      </c>
      <c r="B105" s="51">
        <v>655.29570000000001</v>
      </c>
      <c r="C105" s="51">
        <v>427.25650000000002</v>
      </c>
      <c r="D105" s="51">
        <v>228.03919999999999</v>
      </c>
      <c r="E105" s="59">
        <v>123266.1697</v>
      </c>
      <c r="F105" s="51">
        <v>3496.2271999999998</v>
      </c>
      <c r="G105" s="51">
        <v>1735.9322</v>
      </c>
      <c r="H105" s="51">
        <v>1760.2949999999998</v>
      </c>
      <c r="I105" s="59">
        <v>106346.9466</v>
      </c>
      <c r="J105" s="45"/>
      <c r="K105" s="45"/>
      <c r="L105" s="45"/>
      <c r="M105" s="45"/>
      <c r="N105" s="2"/>
      <c r="O105" s="2"/>
      <c r="P105" s="2"/>
      <c r="Q105" s="2"/>
    </row>
    <row r="106" spans="1:17" x14ac:dyDescent="0.15">
      <c r="A106" s="15" t="s">
        <v>15</v>
      </c>
      <c r="B106" s="51">
        <v>778.63840000000005</v>
      </c>
      <c r="C106" s="51">
        <v>456.62670000000003</v>
      </c>
      <c r="D106" s="17">
        <v>322.01170000000002</v>
      </c>
      <c r="E106" s="18">
        <v>124828.0191</v>
      </c>
      <c r="F106" s="51">
        <v>3110.7150999999999</v>
      </c>
      <c r="G106" s="51">
        <v>1979.2103999999999</v>
      </c>
      <c r="H106" s="17">
        <v>1131.5047</v>
      </c>
      <c r="I106" s="19">
        <v>108197.66529999999</v>
      </c>
      <c r="J106" s="45"/>
      <c r="K106" s="45"/>
      <c r="L106" s="45"/>
      <c r="M106" s="45"/>
      <c r="N106" s="2"/>
      <c r="O106" s="2"/>
      <c r="P106" s="2"/>
      <c r="Q106" s="2"/>
    </row>
    <row r="107" spans="1:17" x14ac:dyDescent="0.15">
      <c r="A107" s="15" t="s">
        <v>16</v>
      </c>
      <c r="B107" s="51">
        <v>799.13019999999995</v>
      </c>
      <c r="C107" s="51">
        <v>478.06830000000002</v>
      </c>
      <c r="D107" s="17">
        <v>321.06189999999992</v>
      </c>
      <c r="E107" s="19">
        <v>125607.9893</v>
      </c>
      <c r="F107" s="51">
        <v>3558.1030000000001</v>
      </c>
      <c r="G107" s="51">
        <v>3263.3818000000001</v>
      </c>
      <c r="H107" s="17">
        <v>294.72119999999995</v>
      </c>
      <c r="I107" s="19">
        <v>108513.08869999999</v>
      </c>
      <c r="J107" s="45"/>
      <c r="K107" s="45"/>
      <c r="L107" s="45"/>
      <c r="M107" s="45"/>
      <c r="N107" s="2"/>
      <c r="O107" s="2"/>
      <c r="P107" s="2"/>
      <c r="Q107" s="2"/>
    </row>
    <row r="108" spans="1:17" x14ac:dyDescent="0.15">
      <c r="A108" s="15" t="s">
        <v>17</v>
      </c>
      <c r="B108" s="51">
        <v>852.70230000000004</v>
      </c>
      <c r="C108" s="51">
        <v>590.73770000000002</v>
      </c>
      <c r="D108" s="17">
        <v>261.96460000000002</v>
      </c>
      <c r="E108" s="18">
        <v>127858.5355</v>
      </c>
      <c r="F108" s="51">
        <v>3452.6639</v>
      </c>
      <c r="G108" s="51">
        <v>3325.3544999999999</v>
      </c>
      <c r="H108" s="17">
        <v>127.3094000000001</v>
      </c>
      <c r="I108" s="18">
        <v>109558.42449999999</v>
      </c>
      <c r="J108" s="45"/>
      <c r="K108" s="45"/>
      <c r="L108" s="45"/>
      <c r="M108" s="45"/>
      <c r="N108" s="2"/>
      <c r="O108" s="2"/>
      <c r="P108" s="2"/>
      <c r="Q108" s="2"/>
    </row>
    <row r="109" spans="1:17" x14ac:dyDescent="0.15">
      <c r="A109" s="15" t="s">
        <v>18</v>
      </c>
      <c r="B109" s="51">
        <v>1019.9277</v>
      </c>
      <c r="C109" s="51">
        <v>594.12559999999996</v>
      </c>
      <c r="D109" s="17">
        <v>425.8021</v>
      </c>
      <c r="E109" s="18">
        <v>130070.85060000001</v>
      </c>
      <c r="F109" s="51">
        <v>4726.8829999999998</v>
      </c>
      <c r="G109" s="51">
        <v>5080.3176000000003</v>
      </c>
      <c r="H109" s="17">
        <v>-353.4346000000005</v>
      </c>
      <c r="I109" s="18">
        <v>107978.39079999999</v>
      </c>
      <c r="J109" s="45"/>
      <c r="K109" s="45"/>
      <c r="L109" s="45"/>
      <c r="M109" s="45"/>
      <c r="N109" s="2"/>
      <c r="O109" s="2"/>
      <c r="P109" s="2"/>
      <c r="Q109" s="2"/>
    </row>
    <row r="110" spans="1:17" x14ac:dyDescent="0.15">
      <c r="A110" s="22" t="s">
        <v>19</v>
      </c>
      <c r="B110" s="52">
        <v>1098.4445000000001</v>
      </c>
      <c r="C110" s="52">
        <v>669.47820000000002</v>
      </c>
      <c r="D110" s="25">
        <v>428.96630000000005</v>
      </c>
      <c r="E110" s="55">
        <v>131724.24679999999</v>
      </c>
      <c r="F110" s="52">
        <v>4956.5617000000002</v>
      </c>
      <c r="G110" s="52">
        <v>5512.9654</v>
      </c>
      <c r="H110" s="25">
        <v>-556.40369999999984</v>
      </c>
      <c r="I110" s="55">
        <v>110866.62270000001</v>
      </c>
      <c r="J110" s="45"/>
      <c r="K110" s="45"/>
      <c r="L110" s="45"/>
      <c r="M110" s="45"/>
      <c r="N110" s="2"/>
      <c r="O110" s="2"/>
      <c r="P110" s="2"/>
      <c r="Q110" s="2"/>
    </row>
    <row r="111" spans="1:17" x14ac:dyDescent="0.15">
      <c r="A111" s="7" t="s">
        <v>20</v>
      </c>
      <c r="B111" s="27">
        <f t="shared" ref="B111:G111" si="19">SUM(B99:B110)</f>
        <v>12987.0584</v>
      </c>
      <c r="C111" s="27">
        <f t="shared" si="19"/>
        <v>6898.8709999999992</v>
      </c>
      <c r="D111" s="28">
        <f>SUM(D99:D110)</f>
        <v>6088.1873999999998</v>
      </c>
      <c r="E111" s="27"/>
      <c r="F111" s="27">
        <f t="shared" si="19"/>
        <v>46976.849600000001</v>
      </c>
      <c r="G111" s="27">
        <f t="shared" si="19"/>
        <v>44534.347699999998</v>
      </c>
      <c r="H111" s="28">
        <f>SUM(H99:H110)</f>
        <v>2442.5018999999993</v>
      </c>
      <c r="I111" s="29"/>
      <c r="J111" s="45"/>
      <c r="K111" s="45"/>
      <c r="L111" s="45"/>
      <c r="M111" s="45"/>
      <c r="N111" s="2"/>
      <c r="O111" s="2"/>
      <c r="P111" s="2"/>
      <c r="Q111" s="2"/>
    </row>
    <row r="113" spans="1:1" x14ac:dyDescent="0.15">
      <c r="A113" s="47" t="s">
        <v>26</v>
      </c>
    </row>
  </sheetData>
  <mergeCells count="22">
    <mergeCell ref="N24:Q24"/>
    <mergeCell ref="N80:Q80"/>
    <mergeCell ref="J64:M64"/>
    <mergeCell ref="B8:E8"/>
    <mergeCell ref="F8:I8"/>
    <mergeCell ref="J8:M8"/>
    <mergeCell ref="F24:I24"/>
    <mergeCell ref="J80:M80"/>
    <mergeCell ref="J24:M24"/>
    <mergeCell ref="B96:E96"/>
    <mergeCell ref="F96:I96"/>
    <mergeCell ref="B97:E97"/>
    <mergeCell ref="F97:I97"/>
    <mergeCell ref="B24:E24"/>
    <mergeCell ref="B40:E40"/>
    <mergeCell ref="F40:I40"/>
    <mergeCell ref="B41:E41"/>
    <mergeCell ref="F41:I41"/>
    <mergeCell ref="B80:E80"/>
    <mergeCell ref="F80:I80"/>
    <mergeCell ref="B64:E64"/>
    <mergeCell ref="F64:I64"/>
  </mergeCells>
  <phoneticPr fontId="1" type="noConversion"/>
  <conditionalFormatting sqref="D44:D49">
    <cfRule type="cellIs" dxfId="5" priority="6" stopIfTrue="1" operator="lessThan">
      <formula>0</formula>
    </cfRule>
  </conditionalFormatting>
  <conditionalFormatting sqref="F43:G43">
    <cfRule type="cellIs" dxfId="4" priority="3" stopIfTrue="1" operator="lessThan">
      <formula>0</formula>
    </cfRule>
  </conditionalFormatting>
  <conditionalFormatting sqref="B43:C43">
    <cfRule type="cellIs" dxfId="3" priority="5" stopIfTrue="1" operator="lessThan">
      <formula>0</formula>
    </cfRule>
  </conditionalFormatting>
  <conditionalFormatting sqref="E43">
    <cfRule type="cellIs" dxfId="2" priority="4" stopIfTrue="1" operator="lessThan">
      <formula>0</formula>
    </cfRule>
  </conditionalFormatting>
  <conditionalFormatting sqref="F99:G99">
    <cfRule type="cellIs" dxfId="1" priority="1" stopIfTrue="1" operator="lessThan">
      <formula>0</formula>
    </cfRule>
  </conditionalFormatting>
  <conditionalFormatting sqref="B99:C99">
    <cfRule type="cellIs" dxfId="0" priority="2" stopIfTrue="1" operator="lessThan">
      <formula>0</formula>
    </cfRule>
  </conditionalFormatting>
  <pageMargins left="0.75" right="0.75" top="1" bottom="1" header="0.5" footer="0.5"/>
  <pageSetup paperSize="9" scale="73" orientation="landscape" r:id="rId1"/>
  <headerFooter alignWithMargins="0">
    <oddHeader>&amp;C&amp;G</oddHeader>
  </headerFooter>
  <rowBreaks count="2" manualBreakCount="2">
    <brk id="58" max="16" man="1"/>
    <brk id="113" max="1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Fonder 2016</vt:lpstr>
      <vt:lpstr>'Fonder 2016'!Utskriftsområde</vt:lpstr>
    </vt:vector>
  </TitlesOfParts>
  <Company>DGC Systems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Pettersson</cp:lastModifiedBy>
  <cp:lastPrinted>2015-08-07T10:22:13Z</cp:lastPrinted>
  <dcterms:created xsi:type="dcterms:W3CDTF">2010-02-10T19:11:15Z</dcterms:created>
  <dcterms:modified xsi:type="dcterms:W3CDTF">2017-01-12T10:55:50Z</dcterms:modified>
</cp:coreProperties>
</file>