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DIGITALA kanaler\Webbplats statistik\Månadsstat\"/>
    </mc:Choice>
  </mc:AlternateContent>
  <bookViews>
    <workbookView xWindow="0" yWindow="0" windowWidth="25200" windowHeight="11985"/>
  </bookViews>
  <sheets>
    <sheet name="Fonder 2019" sheetId="1" r:id="rId1"/>
  </sheets>
  <definedNames>
    <definedName name="_xlnm.Print_Area" localSheetId="0">'Fonder 2019'!$A$1:$Q$161</definedName>
  </definedNames>
  <calcPr calcId="152511"/>
</workbook>
</file>

<file path=xl/calcChain.xml><?xml version="1.0" encoding="utf-8"?>
<calcChain xmlns="http://schemas.openxmlformats.org/spreadsheetml/2006/main"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<sst xmlns="http://schemas.openxmlformats.org/spreadsheetml/2006/main" count="191" uniqueCount="33">
  <si>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</si>
  <si>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</si>
  <si>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</si>
  <si>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</si>
  <si>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</si>
  <si>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</si>
  <si>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</si>
  <si>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</si>
  <si>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</si>
  <si>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</si>
  <si>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</si>
  <si>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</si>
  <si>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</si>
  <si>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</si>
  <si>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</si>
  <si>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</si>
  <si>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</si>
  <si>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</si>
  <si>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</si>
  <si>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</si>
  <si>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</si>
  <si>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</si>
  <si>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</si>
  <si>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</si>
  <si>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</si>
  <si>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</si>
  <si>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</si>
  <si>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</si>
  <si>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</si>
  <si>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</si>
  <si>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</si>
  <si>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2019 (MSEK)</t>
  </si>
  <si>
    <t>NYSPARANDE I FONDER OCH FONDFÖRMÖGENHET EXKLUSIVE PPM 2019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</si>
</sst>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504825</xdr:colOff>
      <xdr:row>158</xdr:row>
      <xdr:rowOff>123825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1.5703125" style="1" customWidth="1"/>
    <col min="18" max="18" width="9.140625" style="1" customWidth="1"/>
    <col min="19" max="16384" width="9.140625" style="1"/>
  </cols>
  <sheetData>
    <row r="1" spans="1:18" x14ac:dyDescent="0.15">
      <c r="F1" s="2"/>
    </row>
    <row r="2" spans="1:18" x14ac:dyDescent="0.15">
      <c r="F2" s="2"/>
    </row>
    <row r="3" spans="1:18" x14ac:dyDescent="0.15">
      <c r="F3" s="2"/>
    </row>
    <row r="4" spans="1:18" ht="15" x14ac:dyDescent="0.2">
      <c r="A4" s="3" t="s">
        <v>31</v>
      </c>
    </row>
    <row r="6" spans="1:18" x14ac:dyDescent="0.15">
      <c r="F6" s="4"/>
    </row>
    <row r="7" spans="1:18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2.75" x14ac:dyDescent="0.2">
      <c r="A8" s="6" t="s">
        <v>0</v>
      </c>
      <c r="B8" s="64" t="s">
        <v>1</v>
      </c>
      <c r="C8" s="65"/>
      <c r="D8" s="65"/>
      <c r="E8" s="66"/>
      <c r="F8" s="64" t="s">
        <v>2</v>
      </c>
      <c r="G8" s="65" t="s">
        <v>2</v>
      </c>
      <c r="H8" s="65"/>
      <c r="I8" s="66"/>
      <c r="J8" s="64" t="s">
        <v>27</v>
      </c>
      <c r="K8" s="65" t="s">
        <v>2</v>
      </c>
      <c r="L8" s="65"/>
      <c r="M8" s="66"/>
      <c r="R8" s="62"/>
    </row>
    <row r="9" spans="1:18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2"/>
    </row>
    <row r="10" spans="1:18" x14ac:dyDescent="0.15">
      <c r="A10" s="14" t="s">
        <v>7</v>
      </c>
      <c r="B10" s="56">
        <v>29613.3956</v>
      </c>
      <c r="C10" s="50">
        <v>27618.325700000001</v>
      </c>
      <c r="D10" s="50">
        <v>1995.0698999999986</v>
      </c>
      <c r="E10" s="57">
        <v>2452312.0471999999</v>
      </c>
      <c r="F10" s="56">
        <v>11492.411599999999</v>
      </c>
      <c r="G10" s="50">
        <v>9716.9593999999997</v>
      </c>
      <c r="H10" s="50">
        <v>1775.4521999999997</v>
      </c>
      <c r="I10" s="57">
        <v>1036284.9303</v>
      </c>
      <c r="J10" s="56">
        <v>9825.1676000000007</v>
      </c>
      <c r="K10" s="50">
        <v>9180.4657000000007</v>
      </c>
      <c r="L10" s="50">
        <v>644.70190000000002</v>
      </c>
      <c r="M10" s="57">
        <v>411402.46350000001</v>
      </c>
      <c r="R10" s="62"/>
    </row>
    <row r="11" spans="1:18" x14ac:dyDescent="0.15">
      <c r="A11" s="15" t="s">
        <v>8</v>
      </c>
      <c r="B11" s="58">
        <v>41553.613100000002</v>
      </c>
      <c r="C11" s="51">
        <v>38051.662100000001</v>
      </c>
      <c r="D11" s="51">
        <v>3501.9510000000009</v>
      </c>
      <c r="E11" s="59">
        <v>2567605.8171000001</v>
      </c>
      <c r="F11" s="58">
        <v>11582.8832</v>
      </c>
      <c r="G11" s="51">
        <v>11284.0514</v>
      </c>
      <c r="H11" s="51">
        <v>298.83179999999993</v>
      </c>
      <c r="I11" s="59">
        <v>1067138.8252000001</v>
      </c>
      <c r="J11" s="58">
        <v>17682.598699999999</v>
      </c>
      <c r="K11" s="51">
        <v>13299.04</v>
      </c>
      <c r="L11" s="51">
        <v>4383.5586999999978</v>
      </c>
      <c r="M11" s="59">
        <v>416160.00530000002</v>
      </c>
      <c r="R11" s="62"/>
    </row>
    <row r="12" spans="1:18" x14ac:dyDescent="0.15">
      <c r="A12" s="15" t="s">
        <v>9</v>
      </c>
      <c r="B12" s="58">
        <v>38207.360099999998</v>
      </c>
      <c r="C12" s="51">
        <v>42029.1872</v>
      </c>
      <c r="D12" s="51">
        <v>-3821.8271000000022</v>
      </c>
      <c r="E12" s="59">
        <v>2595062.5669</v>
      </c>
      <c r="F12" s="58">
        <v>11971.6378</v>
      </c>
      <c r="G12" s="51">
        <v>11063.501200000001</v>
      </c>
      <c r="H12" s="51">
        <v>908.13659999999982</v>
      </c>
      <c r="I12" s="59">
        <v>1080104.4543000001</v>
      </c>
      <c r="J12" s="58">
        <v>12950.488300000001</v>
      </c>
      <c r="K12" s="51">
        <v>8247.9377999999997</v>
      </c>
      <c r="L12" s="51">
        <v>4702.5505000000012</v>
      </c>
      <c r="M12" s="59">
        <v>422534.22360000003</v>
      </c>
      <c r="R12" s="62"/>
    </row>
    <row r="13" spans="1:18" x14ac:dyDescent="0.15">
      <c r="A13" s="15" t="s">
        <v>10</v>
      </c>
      <c r="B13" s="58">
        <v>62927.108899999999</v>
      </c>
      <c r="C13" s="51">
        <v>54562.496200000001</v>
      </c>
      <c r="D13" s="51">
        <v>8364.6126999999979</v>
      </c>
      <c r="E13" s="59">
        <v>2770677.3920999998</v>
      </c>
      <c r="F13" s="58">
        <v>12954.8714</v>
      </c>
      <c r="G13" s="51">
        <v>11652.852699999999</v>
      </c>
      <c r="H13" s="51">
        <v>1302.0187000000005</v>
      </c>
      <c r="I13" s="59">
        <v>1121707.4783000001</v>
      </c>
      <c r="J13" s="58">
        <v>14841.5741</v>
      </c>
      <c r="K13" s="51">
        <v>11914.286400000001</v>
      </c>
      <c r="L13" s="51">
        <v>2927.2876999999989</v>
      </c>
      <c r="M13" s="59">
        <v>427009.75689999998</v>
      </c>
      <c r="R13" s="62"/>
    </row>
    <row r="14" spans="1:18" x14ac:dyDescent="0.15">
      <c r="A14" s="15" t="s">
        <v>11</v>
      </c>
      <c r="B14" s="58">
        <v>67234.562699999995</v>
      </c>
      <c r="C14" s="51">
        <v>62839.5357</v>
      </c>
      <c r="D14" s="51">
        <v>4395.0269999999946</v>
      </c>
      <c r="E14" s="60">
        <v>2626284.1860000002</v>
      </c>
      <c r="F14" s="58">
        <v>13439.905000000001</v>
      </c>
      <c r="G14" s="51">
        <v>19225.322400000001</v>
      </c>
      <c r="H14" s="51">
        <v>-5785.4174000000003</v>
      </c>
      <c r="I14" s="60">
        <v>1077771.6586</v>
      </c>
      <c r="J14" s="58">
        <v>17101.954000000002</v>
      </c>
      <c r="K14" s="51">
        <v>9964.4053000000004</v>
      </c>
      <c r="L14" s="51">
        <v>7137.5487000000012</v>
      </c>
      <c r="M14" s="60">
        <v>447876.12079999998</v>
      </c>
      <c r="R14" s="62"/>
    </row>
    <row r="15" spans="1:18" x14ac:dyDescent="0.15">
      <c r="A15" s="15" t="s">
        <v>12</v>
      </c>
      <c r="B15" s="58">
        <v>47259.738799999999</v>
      </c>
      <c r="C15" s="51">
        <v>39503.851499999997</v>
      </c>
      <c r="D15" s="51">
        <v>7755.8873000000021</v>
      </c>
      <c r="E15" s="59">
        <v>2753695.3607999999</v>
      </c>
      <c r="F15" s="58">
        <v>10460.2374</v>
      </c>
      <c r="G15" s="51">
        <v>15706.6728</v>
      </c>
      <c r="H15" s="51">
        <v>-5246.4354000000003</v>
      </c>
      <c r="I15" s="59">
        <v>1095767.5027000001</v>
      </c>
      <c r="J15" s="58">
        <v>14903.1248</v>
      </c>
      <c r="K15" s="51">
        <v>10969.2102</v>
      </c>
      <c r="L15" s="51">
        <v>3933.9146000000001</v>
      </c>
      <c r="M15" s="59">
        <v>456927.8726</v>
      </c>
    </row>
    <row r="16" spans="1:18" x14ac:dyDescent="0.15">
      <c r="A16" s="15" t="s">
        <v>13</v>
      </c>
      <c r="B16" s="58">
        <v>31624.0072</v>
      </c>
      <c r="C16" s="51">
        <v>25492.822899999999</v>
      </c>
      <c r="D16" s="51">
        <v>6131.1843000000008</v>
      </c>
      <c r="E16" s="59">
        <v>2831079.2318000002</v>
      </c>
      <c r="F16" s="58">
        <v>9952.3690999999999</v>
      </c>
      <c r="G16" s="51">
        <v>7387.3678</v>
      </c>
      <c r="H16" s="51">
        <v>2565.0012999999999</v>
      </c>
      <c r="I16" s="59">
        <v>1117141.3455999999</v>
      </c>
      <c r="J16" s="58">
        <v>9593.4673000000003</v>
      </c>
      <c r="K16" s="51">
        <v>6046.7514000000001</v>
      </c>
      <c r="L16" s="51">
        <v>3546.7159000000001</v>
      </c>
      <c r="M16" s="59">
        <v>462681.07329999999</v>
      </c>
    </row>
    <row r="17" spans="1:17" x14ac:dyDescent="0.15">
      <c r="A17" s="15" t="s">
        <v>14</v>
      </c>
      <c r="B17" s="16">
        <v>26802.040300000001</v>
      </c>
      <c r="C17" s="17">
        <v>36336.275099999999</v>
      </c>
      <c r="D17" s="17">
        <v>-9534.2347999999984</v>
      </c>
      <c r="E17" s="20">
        <v>2796147.8171999999</v>
      </c>
      <c r="F17" s="16">
        <v>9183.2721999999994</v>
      </c>
      <c r="G17" s="17">
        <v>8872.6111000000001</v>
      </c>
      <c r="H17" s="17">
        <v>310.66109999999935</v>
      </c>
      <c r="I17" s="20">
        <v>1115418.9007999999</v>
      </c>
      <c r="J17" s="16">
        <v>16107.571</v>
      </c>
      <c r="K17" s="17">
        <v>7811.4727000000003</v>
      </c>
      <c r="L17" s="17">
        <v>8296.0982999999997</v>
      </c>
      <c r="M17" s="20">
        <v>471736.43109999999</v>
      </c>
    </row>
    <row r="18" spans="1:17" x14ac:dyDescent="0.15">
      <c r="A18" s="15" t="s">
        <v>15</v>
      </c>
      <c r="B18" s="16">
        <v>34149.501600000003</v>
      </c>
      <c r="C18" s="17">
        <v>36645.0553</v>
      </c>
      <c r="D18" s="17">
        <v>-2495.5536999999968</v>
      </c>
      <c r="E18" s="20">
        <v>2847779.3306</v>
      </c>
      <c r="F18" s="16">
        <v>11445.1338</v>
      </c>
      <c r="G18" s="17">
        <v>9286.7680999999993</v>
      </c>
      <c r="H18" s="17">
        <v>2158.3657000000003</v>
      </c>
      <c r="I18" s="20">
        <v>1131892.8651000001</v>
      </c>
      <c r="J18" s="16">
        <v>17223.874800000001</v>
      </c>
      <c r="K18" s="17">
        <v>12846.9843</v>
      </c>
      <c r="L18" s="17">
        <v>4376.8905000000013</v>
      </c>
      <c r="M18" s="18">
        <v>473674.17680000002</v>
      </c>
    </row>
    <row r="19" spans="1:17" x14ac:dyDescent="0.15">
      <c r="A19" s="15" t="s">
        <v>16</v>
      </c>
      <c r="B19" s="21">
        <v>39731.180200000003</v>
      </c>
      <c r="C19" s="17">
        <v>41246.662300000004</v>
      </c>
      <c r="D19" s="17">
        <v>-1515.4821000000011</v>
      </c>
      <c r="E19" s="16">
        <v>2904346.5636999998</v>
      </c>
      <c r="F19" s="21">
        <v>15789.4094</v>
      </c>
      <c r="G19" s="17">
        <v>13071.0664</v>
      </c>
      <c r="H19" s="17">
        <v>2718.3430000000008</v>
      </c>
      <c r="I19" s="16">
        <v>1145781.3609</v>
      </c>
      <c r="J19" s="21">
        <v>20603.588800000001</v>
      </c>
      <c r="K19" s="17">
        <v>10464.802799999999</v>
      </c>
      <c r="L19" s="17">
        <v>10138.786000000002</v>
      </c>
      <c r="M19" s="20">
        <v>481563.74939999997</v>
      </c>
    </row>
    <row r="20" spans="1:17" x14ac:dyDescent="0.15">
      <c r="A20" s="15" t="s">
        <v>17</v>
      </c>
      <c r="B20" s="21">
        <v>45728.349800000004</v>
      </c>
      <c r="C20" s="17">
        <v>36248.1976</v>
      </c>
      <c r="D20" s="17">
        <v>9480.1522000000041</v>
      </c>
      <c r="E20" s="16">
        <v>2967928.9696999998</v>
      </c>
      <c r="F20" s="21">
        <v>15505.1114</v>
      </c>
      <c r="G20" s="17">
        <v>11467.0658</v>
      </c>
      <c r="H20" s="17">
        <v>4038.0455999999995</v>
      </c>
      <c r="I20" s="16">
        <v>1152746.3769</v>
      </c>
      <c r="J20" s="21">
        <v>10561.7673</v>
      </c>
      <c r="K20" s="17">
        <v>11542.5008</v>
      </c>
      <c r="L20" s="17">
        <v>-980.73350000000028</v>
      </c>
      <c r="M20" s="18">
        <v>479711.17700000003</v>
      </c>
    </row>
    <row r="21" spans="1:17" x14ac:dyDescent="0.15">
      <c r="A21" s="22" t="s">
        <v>18</v>
      </c>
      <c r="B21" s="23">
        <v>62721.982499999998</v>
      </c>
      <c r="C21" s="24">
        <v>32427.1754</v>
      </c>
      <c r="D21" s="25">
        <v>30294.807099999998</v>
      </c>
      <c r="E21" s="26">
        <v>3064860.1754000001</v>
      </c>
      <c r="F21" s="23">
        <v>19901.8897</v>
      </c>
      <c r="G21" s="24">
        <v>9840.9958999999999</v>
      </c>
      <c r="H21" s="25">
        <v>10060.8938</v>
      </c>
      <c r="I21" s="26">
        <v>1170522.8658</v>
      </c>
      <c r="J21" s="23">
        <v>25182.866900000001</v>
      </c>
      <c r="K21" s="24">
        <v>14327.7657</v>
      </c>
      <c r="L21" s="25">
        <v>10855.101200000001</v>
      </c>
      <c r="M21" s="26">
        <v>488023.69300000003</v>
      </c>
    </row>
    <row r="22" spans="1:17" ht="15" customHeight="1" x14ac:dyDescent="0.15">
      <c r="A22" s="7" t="s">
        <v>19</v>
      </c>
      <c r="B22" s="27">
        <f t="shared" ref="B22:L22" si="0">SUM(B10:B21)</f>
        <v>527552.84080000001</v>
      </c>
      <c r="C22" s="28">
        <f t="shared" si="0"/>
        <v>473001.24700000003</v>
      </c>
      <c r="D22" s="28">
        <f t="shared" si="0"/>
        <v>54551.593800000002</v>
      </c>
      <c r="E22" s="29"/>
      <c r="F22" s="27">
        <f t="shared" si="0"/>
        <v>153679.13200000001</v>
      </c>
      <c r="G22" s="28">
        <f t="shared" si="0"/>
        <v>138575.23500000002</v>
      </c>
      <c r="H22" s="28">
        <f t="shared" si="0"/>
        <v>15103.896999999999</v>
      </c>
      <c r="I22" s="29"/>
      <c r="J22" s="27">
        <f t="shared" si="0"/>
        <v>186578.0436</v>
      </c>
      <c r="K22" s="28">
        <f t="shared" si="0"/>
        <v>126615.6231</v>
      </c>
      <c r="L22" s="28">
        <f t="shared" si="0"/>
        <v>59962.420499999993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4" t="s">
        <v>28</v>
      </c>
      <c r="C24" s="65" t="s">
        <v>2</v>
      </c>
      <c r="D24" s="65"/>
      <c r="E24" s="66"/>
      <c r="F24" s="64" t="s">
        <v>20</v>
      </c>
      <c r="G24" s="65"/>
      <c r="H24" s="65"/>
      <c r="I24" s="66"/>
      <c r="J24" s="64" t="s">
        <v>21</v>
      </c>
      <c r="K24" s="65"/>
      <c r="L24" s="65"/>
      <c r="M24" s="66"/>
      <c r="N24" s="64" t="s">
        <v>22</v>
      </c>
      <c r="O24" s="65" t="s">
        <v>2</v>
      </c>
      <c r="P24" s="65"/>
      <c r="Q24" s="66"/>
    </row>
    <row r="25" spans="1:17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7" x14ac:dyDescent="0.15">
      <c r="A26" s="14" t="s">
        <v>7</v>
      </c>
      <c r="B26" s="56">
        <v>10501.136200000001</v>
      </c>
      <c r="C26" s="50">
        <v>9500.4955000000009</v>
      </c>
      <c r="D26" s="50">
        <v>1000.6406999999999</v>
      </c>
      <c r="E26" s="57">
        <v>256852.60649999999</v>
      </c>
      <c r="F26" s="56">
        <v>1151.9287999999999</v>
      </c>
      <c r="G26" s="50">
        <v>2169.8483000000001</v>
      </c>
      <c r="H26" s="50">
        <v>-1017.9195000000002</v>
      </c>
      <c r="I26" s="57">
        <v>52951.607900000003</v>
      </c>
      <c r="J26" s="56">
        <v>167.89009999999999</v>
      </c>
      <c r="K26" s="50">
        <v>55.266599999999997</v>
      </c>
      <c r="L26" s="50">
        <v>112.62349999999999</v>
      </c>
      <c r="M26" s="57">
        <v>20535.1345</v>
      </c>
      <c r="N26" s="32">
        <f>B10+F10+J10+B26+F26+J26</f>
        <v>62751.929899999996</v>
      </c>
      <c r="O26" s="33">
        <f t="shared" ref="O26:O37" si="1">C10+G10+K10+C26+G26+K26</f>
        <v>58241.361199999999</v>
      </c>
      <c r="P26" s="33">
        <f>+N26-O26</f>
        <v>4510.5686999999962</v>
      </c>
      <c r="Q26" s="34">
        <f>E10+I10+M10+E26+I26+M26</f>
        <v>4230338.7899000002</v>
      </c>
    </row>
    <row r="27" spans="1:17" x14ac:dyDescent="0.15">
      <c r="A27" s="15" t="s">
        <v>8</v>
      </c>
      <c r="B27" s="58">
        <v>9084.9181000000008</v>
      </c>
      <c r="C27" s="51">
        <v>13848.2305</v>
      </c>
      <c r="D27" s="51">
        <v>-4763.3123999999989</v>
      </c>
      <c r="E27" s="59">
        <v>250754.59179999999</v>
      </c>
      <c r="F27" s="58">
        <v>1583.0174</v>
      </c>
      <c r="G27" s="51">
        <v>2021.116</v>
      </c>
      <c r="H27" s="51">
        <v>-438.09860000000003</v>
      </c>
      <c r="I27" s="59">
        <v>52873.079100000003</v>
      </c>
      <c r="J27" s="58">
        <v>219.55449999999999</v>
      </c>
      <c r="K27" s="51">
        <v>132.00579999999999</v>
      </c>
      <c r="L27" s="51">
        <v>87.548699999999997</v>
      </c>
      <c r="M27" s="59">
        <v>20747.867399999999</v>
      </c>
      <c r="N27" s="35">
        <f t="shared" ref="N27:N37" si="2">B11+F11+J11+B27+F27+J27</f>
        <v>81706.584999999992</v>
      </c>
      <c r="O27" s="36">
        <f t="shared" si="1"/>
        <v>78636.10579999999</v>
      </c>
      <c r="P27" s="36">
        <f t="shared" ref="P27:P37" si="3">+N27-O27</f>
        <v>3070.4792000000016</v>
      </c>
      <c r="Q27" s="37">
        <f t="shared" ref="Q27:Q37" si="4">E11+I11+M11+E27+I27+M27</f>
        <v>4375280.1858999999</v>
      </c>
    </row>
    <row r="28" spans="1:17" x14ac:dyDescent="0.15">
      <c r="A28" s="15" t="s">
        <v>9</v>
      </c>
      <c r="B28" s="58">
        <v>10523.257100000001</v>
      </c>
      <c r="C28" s="51">
        <v>9438.6996999999992</v>
      </c>
      <c r="D28" s="51">
        <v>1084.5574000000015</v>
      </c>
      <c r="E28" s="59">
        <v>252518.83910000001</v>
      </c>
      <c r="F28" s="58">
        <v>1835.2328</v>
      </c>
      <c r="G28" s="51">
        <v>2139.4167000000002</v>
      </c>
      <c r="H28" s="51">
        <v>-304.18390000000022</v>
      </c>
      <c r="I28" s="59">
        <v>53157.696100000001</v>
      </c>
      <c r="J28" s="58">
        <v>46.057299999999998</v>
      </c>
      <c r="K28" s="51">
        <v>91.727999999999994</v>
      </c>
      <c r="L28" s="51">
        <v>-45.670699999999997</v>
      </c>
      <c r="M28" s="59">
        <v>20987.4866</v>
      </c>
      <c r="N28" s="35">
        <f t="shared" si="2"/>
        <v>75534.0334</v>
      </c>
      <c r="O28" s="36">
        <f t="shared" si="1"/>
        <v>73010.470600000001</v>
      </c>
      <c r="P28" s="36">
        <f t="shared" si="3"/>
        <v>2523.5627999999997</v>
      </c>
      <c r="Q28" s="37">
        <f t="shared" si="4"/>
        <v>4424365.2666000016</v>
      </c>
    </row>
    <row r="29" spans="1:17" x14ac:dyDescent="0.15">
      <c r="A29" s="15" t="s">
        <v>10</v>
      </c>
      <c r="B29" s="58">
        <v>9562.0283999999992</v>
      </c>
      <c r="C29" s="51">
        <v>11554.8231</v>
      </c>
      <c r="D29" s="51">
        <v>-1992.7947000000004</v>
      </c>
      <c r="E29" s="59">
        <v>250979.4724</v>
      </c>
      <c r="F29" s="58">
        <v>1098.5436</v>
      </c>
      <c r="G29" s="51">
        <v>2863.1848</v>
      </c>
      <c r="H29" s="51">
        <v>-1764.6412</v>
      </c>
      <c r="I29" s="59">
        <v>51580.043700000002</v>
      </c>
      <c r="J29" s="58">
        <v>417.14690000000002</v>
      </c>
      <c r="K29" s="51">
        <v>662.00959999999998</v>
      </c>
      <c r="L29" s="51">
        <v>-244.86269999999996</v>
      </c>
      <c r="M29" s="59">
        <v>20932.835599999999</v>
      </c>
      <c r="N29" s="35">
        <f t="shared" si="2"/>
        <v>101801.2733</v>
      </c>
      <c r="O29" s="36">
        <f t="shared" si="1"/>
        <v>93209.652799999996</v>
      </c>
      <c r="P29" s="36">
        <f t="shared" si="3"/>
        <v>8591.6205000000045</v>
      </c>
      <c r="Q29" s="37">
        <f t="shared" si="4"/>
        <v>4642886.9790000003</v>
      </c>
    </row>
    <row r="30" spans="1:17" x14ac:dyDescent="0.15">
      <c r="A30" s="15" t="s">
        <v>11</v>
      </c>
      <c r="B30" s="58">
        <v>9011.0198999999993</v>
      </c>
      <c r="C30" s="51">
        <v>8881.5157999999992</v>
      </c>
      <c r="D30" s="51">
        <v>129.50410000000011</v>
      </c>
      <c r="E30" s="60">
        <v>255201.7635</v>
      </c>
      <c r="F30" s="58">
        <v>1142.7199000000001</v>
      </c>
      <c r="G30" s="51">
        <v>1650.4762000000001</v>
      </c>
      <c r="H30" s="51">
        <v>-507.75630000000001</v>
      </c>
      <c r="I30" s="60">
        <v>51076.334699999999</v>
      </c>
      <c r="J30" s="58">
        <v>141.54599999999999</v>
      </c>
      <c r="K30" s="51">
        <v>37.245600000000003</v>
      </c>
      <c r="L30" s="51">
        <v>104.3004</v>
      </c>
      <c r="M30" s="60">
        <v>21051.986700000001</v>
      </c>
      <c r="N30" s="35">
        <f t="shared" si="2"/>
        <v>108071.70749999999</v>
      </c>
      <c r="O30" s="36">
        <f t="shared" si="1"/>
        <v>102598.50099999999</v>
      </c>
      <c r="P30" s="36">
        <f t="shared" si="3"/>
        <v>5473.2065000000002</v>
      </c>
      <c r="Q30" s="38">
        <f t="shared" si="4"/>
        <v>4479262.0503000002</v>
      </c>
    </row>
    <row r="31" spans="1:17" x14ac:dyDescent="0.15">
      <c r="A31" s="15" t="s">
        <v>12</v>
      </c>
      <c r="B31" s="58">
        <v>9322.8284000000003</v>
      </c>
      <c r="C31" s="51">
        <v>10327.084800000001</v>
      </c>
      <c r="D31" s="51">
        <v>-1004.2564000000002</v>
      </c>
      <c r="E31" s="59">
        <v>255388.13449999999</v>
      </c>
      <c r="F31" s="58">
        <v>1678.0558000000001</v>
      </c>
      <c r="G31" s="51">
        <v>3485.1801</v>
      </c>
      <c r="H31" s="51">
        <v>-1807.1242999999999</v>
      </c>
      <c r="I31" s="59">
        <v>48273.567600000002</v>
      </c>
      <c r="J31" s="58">
        <v>300.34469999999999</v>
      </c>
      <c r="K31" s="51">
        <v>38.667000000000002</v>
      </c>
      <c r="L31" s="51">
        <v>261.67769999999996</v>
      </c>
      <c r="M31" s="59">
        <v>21371.853299999999</v>
      </c>
      <c r="N31" s="35">
        <f t="shared" si="2"/>
        <v>83924.329899999997</v>
      </c>
      <c r="O31" s="36">
        <f t="shared" si="1"/>
        <v>80030.666399999987</v>
      </c>
      <c r="P31" s="36">
        <f t="shared" si="3"/>
        <v>3893.6635000000097</v>
      </c>
      <c r="Q31" s="37">
        <f t="shared" si="4"/>
        <v>4631424.2914999994</v>
      </c>
    </row>
    <row r="32" spans="1:17" x14ac:dyDescent="0.15">
      <c r="A32" s="15" t="s">
        <v>13</v>
      </c>
      <c r="B32" s="58">
        <v>8202.4802999999993</v>
      </c>
      <c r="C32" s="51">
        <v>8289.4179999999997</v>
      </c>
      <c r="D32" s="51">
        <v>-86.937700000000405</v>
      </c>
      <c r="E32" s="59">
        <v>255591.5796</v>
      </c>
      <c r="F32" s="58">
        <v>1333.3380999999999</v>
      </c>
      <c r="G32" s="51">
        <v>1287.2068999999999</v>
      </c>
      <c r="H32" s="51">
        <v>46.131200000000035</v>
      </c>
      <c r="I32" s="59">
        <v>48906.955999999998</v>
      </c>
      <c r="J32" s="58">
        <v>865.21180000000004</v>
      </c>
      <c r="K32" s="51">
        <v>134.61410000000001</v>
      </c>
      <c r="L32" s="51">
        <v>730.59770000000003</v>
      </c>
      <c r="M32" s="59">
        <v>22068.534500000002</v>
      </c>
      <c r="N32" s="35">
        <f t="shared" si="2"/>
        <v>61570.873800000001</v>
      </c>
      <c r="O32" s="36">
        <f t="shared" si="1"/>
        <v>48638.181099999994</v>
      </c>
      <c r="P32" s="36">
        <f t="shared" si="3"/>
        <v>12932.692700000007</v>
      </c>
      <c r="Q32" s="37">
        <f t="shared" si="4"/>
        <v>4737468.7208000002</v>
      </c>
    </row>
    <row r="33" spans="1:19" x14ac:dyDescent="0.15">
      <c r="A33" s="15" t="s">
        <v>14</v>
      </c>
      <c r="B33" s="16">
        <v>12551.387000000001</v>
      </c>
      <c r="C33" s="17">
        <v>8431.4727000000003</v>
      </c>
      <c r="D33" s="17">
        <v>4119.9143000000004</v>
      </c>
      <c r="E33" s="20">
        <v>259352.28150000001</v>
      </c>
      <c r="F33" s="16">
        <v>1429.1369</v>
      </c>
      <c r="G33" s="17">
        <v>2245.6970999999999</v>
      </c>
      <c r="H33" s="17">
        <v>-816.5601999999999</v>
      </c>
      <c r="I33" s="20">
        <v>48464.492200000001</v>
      </c>
      <c r="J33" s="16">
        <v>25.8203</v>
      </c>
      <c r="K33" s="17">
        <v>50.546300000000002</v>
      </c>
      <c r="L33" s="17">
        <v>-24.726000000000003</v>
      </c>
      <c r="M33" s="20">
        <v>21764.638599999998</v>
      </c>
      <c r="N33" s="35">
        <f t="shared" si="2"/>
        <v>66099.227700000003</v>
      </c>
      <c r="O33" s="36">
        <f t="shared" si="1"/>
        <v>63748.074999999997</v>
      </c>
      <c r="P33" s="36">
        <f>+N33-O33</f>
        <v>2351.152700000006</v>
      </c>
      <c r="Q33" s="39">
        <f t="shared" si="4"/>
        <v>4712884.5614</v>
      </c>
    </row>
    <row r="34" spans="1:19" x14ac:dyDescent="0.15">
      <c r="A34" s="15" t="s">
        <v>15</v>
      </c>
      <c r="B34" s="16">
        <v>15337.2024</v>
      </c>
      <c r="C34" s="17">
        <v>9172.2294999999995</v>
      </c>
      <c r="D34" s="17">
        <v>6164.9729000000007</v>
      </c>
      <c r="E34" s="20">
        <v>265915.43650000001</v>
      </c>
      <c r="F34" s="16">
        <v>1245.4834000000001</v>
      </c>
      <c r="G34" s="17">
        <v>1538.6494</v>
      </c>
      <c r="H34" s="17">
        <v>-293.16599999999994</v>
      </c>
      <c r="I34" s="20">
        <v>47785.564700000003</v>
      </c>
      <c r="J34" s="16">
        <v>84.700299999999999</v>
      </c>
      <c r="K34" s="17">
        <v>46.764000000000003</v>
      </c>
      <c r="L34" s="17">
        <v>37.936299999999996</v>
      </c>
      <c r="M34" s="20">
        <v>21967.878199999999</v>
      </c>
      <c r="N34" s="35">
        <f t="shared" si="2"/>
        <v>79485.896299999993</v>
      </c>
      <c r="O34" s="36">
        <f t="shared" si="1"/>
        <v>69536.450599999996</v>
      </c>
      <c r="P34" s="36">
        <f t="shared" si="3"/>
        <v>9949.4456999999966</v>
      </c>
      <c r="Q34" s="37">
        <f t="shared" si="4"/>
        <v>4789015.2519000005</v>
      </c>
    </row>
    <row r="35" spans="1:19" x14ac:dyDescent="0.15">
      <c r="A35" s="15" t="s">
        <v>16</v>
      </c>
      <c r="B35" s="21">
        <v>14379.2958</v>
      </c>
      <c r="C35" s="17">
        <v>12422.935799999999</v>
      </c>
      <c r="D35" s="17">
        <v>1956.3600000000006</v>
      </c>
      <c r="E35" s="18">
        <v>267827.98979999998</v>
      </c>
      <c r="F35" s="21">
        <v>2567.4169000000002</v>
      </c>
      <c r="G35" s="17">
        <v>1612.3356000000001</v>
      </c>
      <c r="H35" s="17">
        <v>955.08130000000006</v>
      </c>
      <c r="I35" s="16">
        <v>48864.868999999999</v>
      </c>
      <c r="J35" s="21">
        <v>97.045400000000001</v>
      </c>
      <c r="K35" s="17">
        <v>48.857900000000001</v>
      </c>
      <c r="L35" s="17">
        <v>48.1875</v>
      </c>
      <c r="M35" s="16">
        <v>22113.0982</v>
      </c>
      <c r="N35" s="40">
        <f t="shared" si="2"/>
        <v>93167.936499999996</v>
      </c>
      <c r="O35" s="36">
        <f t="shared" si="1"/>
        <v>78866.660800000012</v>
      </c>
      <c r="P35" s="36">
        <f t="shared" si="3"/>
        <v>14301.275699999984</v>
      </c>
      <c r="Q35" s="39">
        <f>E19+I19+M19+E35+I35+M35</f>
        <v>4870497.6309999991</v>
      </c>
    </row>
    <row r="36" spans="1:19" x14ac:dyDescent="0.15">
      <c r="A36" s="15" t="s">
        <v>17</v>
      </c>
      <c r="B36" s="21">
        <v>9509.7438000000002</v>
      </c>
      <c r="C36" s="17">
        <v>11198.4954</v>
      </c>
      <c r="D36" s="17">
        <v>-1688.7515999999996</v>
      </c>
      <c r="E36" s="20">
        <v>265912.2389</v>
      </c>
      <c r="F36" s="21">
        <v>2017.6022</v>
      </c>
      <c r="G36" s="17">
        <v>1878.3209999999999</v>
      </c>
      <c r="H36" s="17">
        <v>139.28120000000013</v>
      </c>
      <c r="I36" s="16">
        <v>52594.759299999998</v>
      </c>
      <c r="J36" s="21">
        <v>492.00450000000001</v>
      </c>
      <c r="K36" s="17">
        <v>32.308799999999998</v>
      </c>
      <c r="L36" s="17">
        <v>459.69569999999999</v>
      </c>
      <c r="M36" s="16">
        <v>22558.400399999999</v>
      </c>
      <c r="N36" s="40">
        <f t="shared" si="2"/>
        <v>83814.578999999983</v>
      </c>
      <c r="O36" s="36">
        <f t="shared" si="1"/>
        <v>72366.889399999985</v>
      </c>
      <c r="P36" s="36">
        <f t="shared" si="3"/>
        <v>11447.689599999998</v>
      </c>
      <c r="Q36" s="37">
        <f t="shared" si="4"/>
        <v>4941451.9221999999</v>
      </c>
      <c r="S36" s="62"/>
    </row>
    <row r="37" spans="1:19" x14ac:dyDescent="0.15">
      <c r="A37" s="22" t="s">
        <v>18</v>
      </c>
      <c r="B37" s="23">
        <v>9901.0022000000008</v>
      </c>
      <c r="C37" s="24">
        <v>12045.7384</v>
      </c>
      <c r="D37" s="25">
        <v>-2144.7361999999994</v>
      </c>
      <c r="E37" s="26">
        <v>258861.3187</v>
      </c>
      <c r="F37" s="23">
        <v>1538.0717999999999</v>
      </c>
      <c r="G37" s="24">
        <v>2748.8579</v>
      </c>
      <c r="H37" s="25">
        <v>-1210.7861</v>
      </c>
      <c r="I37" s="26">
        <v>49577.296399999999</v>
      </c>
      <c r="J37" s="23">
        <v>477.72590000000002</v>
      </c>
      <c r="K37" s="24">
        <v>54.834600000000002</v>
      </c>
      <c r="L37" s="25">
        <v>422.8913</v>
      </c>
      <c r="M37" s="26">
        <v>22861.965100000001</v>
      </c>
      <c r="N37" s="41">
        <f t="shared" si="2"/>
        <v>119723.53900000002</v>
      </c>
      <c r="O37" s="28">
        <f t="shared" si="1"/>
        <v>71445.367900000012</v>
      </c>
      <c r="P37" s="42">
        <f t="shared" si="3"/>
        <v>48278.171100000007</v>
      </c>
      <c r="Q37" s="43">
        <f t="shared" si="4"/>
        <v>5054707.3143999996</v>
      </c>
    </row>
    <row r="38" spans="1:19" ht="15" customHeight="1" x14ac:dyDescent="0.15">
      <c r="A38" s="7" t="s">
        <v>19</v>
      </c>
      <c r="B38" s="27">
        <f t="shared" ref="B38:D38" si="5">SUM(B26:B37)</f>
        <v>127886.29959999998</v>
      </c>
      <c r="C38" s="28">
        <f t="shared" si="5"/>
        <v>125111.13920000002</v>
      </c>
      <c r="D38" s="28">
        <f t="shared" si="5"/>
        <v>2775.1604000000043</v>
      </c>
      <c r="E38" s="29"/>
      <c r="F38" s="27">
        <f t="shared" ref="F38:L38" si="6">SUM(F26:F37)</f>
        <v>18620.547600000002</v>
      </c>
      <c r="G38" s="28">
        <f t="shared" si="6"/>
        <v>25640.289999999997</v>
      </c>
      <c r="H38" s="28">
        <f t="shared" si="6"/>
        <v>-7019.7424000000001</v>
      </c>
      <c r="I38" s="29"/>
      <c r="J38" s="27">
        <f t="shared" si="6"/>
        <v>3335.0476999999996</v>
      </c>
      <c r="K38" s="27">
        <f t="shared" si="6"/>
        <v>1384.8482999999999</v>
      </c>
      <c r="L38" s="28">
        <f t="shared" si="6"/>
        <v>1950.1994</v>
      </c>
      <c r="M38" s="29"/>
      <c r="N38" s="27">
        <f>SUM(N26:N37)</f>
        <v>1017651.9112999999</v>
      </c>
      <c r="O38" s="27">
        <f>SUM(O26:O37)</f>
        <v>890328.3825999999</v>
      </c>
      <c r="P38" s="28">
        <f>SUM(P26:P37)</f>
        <v>127323.52870000001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64" t="s">
        <v>24</v>
      </c>
      <c r="C40" s="65"/>
      <c r="D40" s="65"/>
      <c r="E40" s="66"/>
      <c r="F40" s="64" t="s">
        <v>29</v>
      </c>
      <c r="G40" s="65"/>
      <c r="H40" s="65"/>
      <c r="I40" s="66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64" t="s">
        <v>26</v>
      </c>
      <c r="C41" s="65"/>
      <c r="D41" s="65"/>
      <c r="E41" s="66"/>
      <c r="F41" s="64" t="s">
        <v>25</v>
      </c>
      <c r="G41" s="65"/>
      <c r="H41" s="65"/>
      <c r="I41" s="66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50">
        <v>1731.3697</v>
      </c>
      <c r="C43" s="50">
        <v>1466.0129999999999</v>
      </c>
      <c r="D43" s="50">
        <v>265.35670000000005</v>
      </c>
      <c r="E43" s="50">
        <v>333998.185</v>
      </c>
      <c r="F43" s="50">
        <v>3643.7555000000002</v>
      </c>
      <c r="G43" s="50">
        <v>3478.8431999999998</v>
      </c>
      <c r="H43" s="50">
        <v>164.91230000000041</v>
      </c>
      <c r="I43" s="59">
        <v>126429.9457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51">
        <v>1725.5796</v>
      </c>
      <c r="C44" s="51">
        <v>1095.0334</v>
      </c>
      <c r="D44" s="51">
        <v>630.5462</v>
      </c>
      <c r="E44" s="51">
        <v>341500.08120000002</v>
      </c>
      <c r="F44" s="51">
        <v>5725.5852999999997</v>
      </c>
      <c r="G44" s="51">
        <v>4258.6517999999996</v>
      </c>
      <c r="H44" s="51">
        <v>1466.9335000000001</v>
      </c>
      <c r="I44" s="59">
        <v>128212.5419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51">
        <v>2033.1365000000001</v>
      </c>
      <c r="C45" s="51">
        <v>1149.5181</v>
      </c>
      <c r="D45" s="51">
        <v>883.61840000000007</v>
      </c>
      <c r="E45" s="51">
        <v>344431.88250000001</v>
      </c>
      <c r="F45" s="51">
        <v>4867.1968999999999</v>
      </c>
      <c r="G45" s="51">
        <v>3133.1102000000001</v>
      </c>
      <c r="H45" s="51">
        <v>1734.0866999999998</v>
      </c>
      <c r="I45" s="60">
        <v>130745.4103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51">
        <v>2684.8144000000002</v>
      </c>
      <c r="C46" s="51">
        <v>1088.9574</v>
      </c>
      <c r="D46" s="51">
        <v>1595.8570000000002</v>
      </c>
      <c r="E46" s="51">
        <v>362759.62680000003</v>
      </c>
      <c r="F46" s="51">
        <v>5238.8594000000003</v>
      </c>
      <c r="G46" s="51">
        <v>4148.6296000000002</v>
      </c>
      <c r="H46" s="51">
        <v>1090.2298000000001</v>
      </c>
      <c r="I46" s="59">
        <v>132533.01850000001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51">
        <v>3120.181</v>
      </c>
      <c r="C47" s="51">
        <v>1125.4413</v>
      </c>
      <c r="D47" s="51">
        <v>1994.7397000000001</v>
      </c>
      <c r="E47" s="51">
        <v>348430.07870000001</v>
      </c>
      <c r="F47" s="51">
        <v>7292.3885</v>
      </c>
      <c r="G47" s="51">
        <v>4757.4171999999999</v>
      </c>
      <c r="H47" s="51">
        <v>2534.9713000000002</v>
      </c>
      <c r="I47" s="59">
        <v>135008.14809999999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51">
        <v>1505.3779</v>
      </c>
      <c r="C48" s="51">
        <v>1010.2153</v>
      </c>
      <c r="D48" s="51">
        <v>495.1626</v>
      </c>
      <c r="E48" s="51">
        <v>359729.5724</v>
      </c>
      <c r="F48" s="51">
        <v>6078.0865000000003</v>
      </c>
      <c r="G48" s="51">
        <v>4844.2012999999997</v>
      </c>
      <c r="H48" s="51">
        <v>1233.8852000000006</v>
      </c>
      <c r="I48" s="59">
        <v>139722.64439999999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51">
        <v>1454.7032999999999</v>
      </c>
      <c r="C49" s="51">
        <v>951.27049999999997</v>
      </c>
      <c r="D49" s="51">
        <v>503.43279999999993</v>
      </c>
      <c r="E49" s="51">
        <v>368601.4178</v>
      </c>
      <c r="F49" s="51">
        <v>4894.1881000000003</v>
      </c>
      <c r="G49" s="51">
        <v>2163.7156</v>
      </c>
      <c r="H49" s="51">
        <v>2730.4725000000003</v>
      </c>
      <c r="I49" s="59">
        <v>142444.52429999999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51">
        <v>1469.0391999999999</v>
      </c>
      <c r="C50" s="51">
        <v>1054.9142999999999</v>
      </c>
      <c r="D50" s="51">
        <v>414.12490000000003</v>
      </c>
      <c r="E50" s="51">
        <v>366853.70569999999</v>
      </c>
      <c r="F50" s="51">
        <v>4617.1657999999998</v>
      </c>
      <c r="G50" s="51">
        <v>3636.7649000000001</v>
      </c>
      <c r="H50" s="17">
        <v>980.40089999999964</v>
      </c>
      <c r="I50" s="19">
        <v>144480.96950000001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51">
        <v>1758.3253</v>
      </c>
      <c r="C51" s="51">
        <v>994.55259999999998</v>
      </c>
      <c r="D51" s="51">
        <v>763.77269999999999</v>
      </c>
      <c r="E51" s="51">
        <v>374914.98619999998</v>
      </c>
      <c r="F51" s="51">
        <v>6783.8518000000004</v>
      </c>
      <c r="G51" s="51">
        <v>3676.2948999999999</v>
      </c>
      <c r="H51" s="17">
        <v>3107.5569000000005</v>
      </c>
      <c r="I51" s="18">
        <v>147406.78039999999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51">
        <v>2409.7788</v>
      </c>
      <c r="C52" s="51">
        <v>1347.9138</v>
      </c>
      <c r="D52" s="51">
        <v>1061.865</v>
      </c>
      <c r="E52" s="51">
        <v>382033.62229999999</v>
      </c>
      <c r="F52" s="51">
        <v>9238.2723999999998</v>
      </c>
      <c r="G52" s="51">
        <v>3979.1124</v>
      </c>
      <c r="H52" s="17">
        <v>5259.16</v>
      </c>
      <c r="I52" s="18">
        <v>169294.06020000001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51">
        <v>2116.6100999999999</v>
      </c>
      <c r="C53" s="51">
        <v>1079.5806</v>
      </c>
      <c r="D53" s="51">
        <v>1037.0294999999999</v>
      </c>
      <c r="E53" s="51">
        <v>386439.71990000003</v>
      </c>
      <c r="F53" s="51">
        <v>5827.6498000000001</v>
      </c>
      <c r="G53" s="51">
        <v>4278.5847000000003</v>
      </c>
      <c r="H53" s="17">
        <v>1549.0650999999998</v>
      </c>
      <c r="I53" s="18">
        <v>171251.88879999999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52">
        <v>7657.0603000000001</v>
      </c>
      <c r="C54" s="52">
        <v>1032.9899</v>
      </c>
      <c r="D54" s="53">
        <v>6624.0704000000005</v>
      </c>
      <c r="E54" s="52">
        <v>397473.38250000001</v>
      </c>
      <c r="F54" s="52">
        <v>6831.9877999999999</v>
      </c>
      <c r="G54" s="52">
        <v>4862.1541999999999</v>
      </c>
      <c r="H54" s="25">
        <v>1969.8335999999999</v>
      </c>
      <c r="I54" s="54">
        <v>173481.7009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29665.976099999996</v>
      </c>
      <c r="C55" s="27">
        <f t="shared" si="7"/>
        <v>13396.4002</v>
      </c>
      <c r="D55" s="28">
        <f t="shared" si="7"/>
        <v>16269.5759</v>
      </c>
      <c r="E55" s="27"/>
      <c r="F55" s="27">
        <f t="shared" si="7"/>
        <v>71038.987800000003</v>
      </c>
      <c r="G55" s="27">
        <f t="shared" si="7"/>
        <v>47217.479999999996</v>
      </c>
      <c r="H55" s="28">
        <f t="shared" si="7"/>
        <v>23821.507799999999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3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4" t="s">
        <v>1</v>
      </c>
      <c r="C64" s="65"/>
      <c r="D64" s="65"/>
      <c r="E64" s="66"/>
      <c r="F64" s="64" t="s">
        <v>2</v>
      </c>
      <c r="G64" s="65" t="s">
        <v>2</v>
      </c>
      <c r="H64" s="65"/>
      <c r="I64" s="66"/>
      <c r="J64" s="64" t="s">
        <v>27</v>
      </c>
      <c r="K64" s="65" t="s">
        <v>2</v>
      </c>
      <c r="L64" s="65"/>
      <c r="M64" s="66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6">
        <v>27632.7012</v>
      </c>
      <c r="C66" s="50">
        <v>24473.094300000001</v>
      </c>
      <c r="D66" s="50">
        <v>3159.6068999999989</v>
      </c>
      <c r="E66" s="57">
        <v>1569013.4042</v>
      </c>
      <c r="F66" s="56">
        <v>11040.3326</v>
      </c>
      <c r="G66" s="50">
        <v>8924.5712000000003</v>
      </c>
      <c r="H66" s="50">
        <v>2115.7613999999994</v>
      </c>
      <c r="I66" s="57">
        <v>800810.12320000003</v>
      </c>
      <c r="J66" s="56">
        <v>9673.8122000000003</v>
      </c>
      <c r="K66" s="50">
        <v>8561.5694000000003</v>
      </c>
      <c r="L66" s="50">
        <v>1112.2428</v>
      </c>
      <c r="M66" s="57">
        <v>352112.2868</v>
      </c>
    </row>
    <row r="67" spans="1:17" x14ac:dyDescent="0.15">
      <c r="A67" s="15" t="s">
        <v>8</v>
      </c>
      <c r="B67" s="58">
        <v>36989.830499999996</v>
      </c>
      <c r="C67" s="51">
        <v>34914.731800000001</v>
      </c>
      <c r="D67" s="51">
        <v>2075.098699999995</v>
      </c>
      <c r="E67" s="59">
        <v>1643900.9227</v>
      </c>
      <c r="F67" s="58">
        <v>10368.7318</v>
      </c>
      <c r="G67" s="51">
        <v>9366.6839999999993</v>
      </c>
      <c r="H67" s="51">
        <v>1002.0478000000003</v>
      </c>
      <c r="I67" s="59">
        <v>822990.95680000004</v>
      </c>
      <c r="J67" s="58">
        <v>16579.982</v>
      </c>
      <c r="K67" s="51">
        <v>11753.291499999999</v>
      </c>
      <c r="L67" s="51">
        <v>4826.6905000000006</v>
      </c>
      <c r="M67" s="59">
        <v>357632.16100000002</v>
      </c>
    </row>
    <row r="68" spans="1:17" x14ac:dyDescent="0.15">
      <c r="A68" s="15" t="s">
        <v>9</v>
      </c>
      <c r="B68" s="58">
        <v>31283.574199999999</v>
      </c>
      <c r="C68" s="51">
        <v>34670.177000000003</v>
      </c>
      <c r="D68" s="51">
        <v>-3386.6028000000042</v>
      </c>
      <c r="E68" s="59">
        <v>1658190.578</v>
      </c>
      <c r="F68" s="58">
        <v>11303.758</v>
      </c>
      <c r="G68" s="51">
        <v>9510.3361000000004</v>
      </c>
      <c r="H68" s="51">
        <v>1793.4218999999994</v>
      </c>
      <c r="I68" s="59">
        <v>833130.35660000006</v>
      </c>
      <c r="J68" s="58">
        <v>12765.232400000001</v>
      </c>
      <c r="K68" s="51">
        <v>7924.2749999999996</v>
      </c>
      <c r="L68" s="51">
        <v>4840.9574000000011</v>
      </c>
      <c r="M68" s="59">
        <v>364004.26750000002</v>
      </c>
    </row>
    <row r="69" spans="1:17" x14ac:dyDescent="0.15">
      <c r="A69" s="15" t="s">
        <v>10</v>
      </c>
      <c r="B69" s="58">
        <v>39505.676399999997</v>
      </c>
      <c r="C69" s="51">
        <v>31221.4463</v>
      </c>
      <c r="D69" s="51">
        <v>8284.230099999997</v>
      </c>
      <c r="E69" s="59">
        <v>1776876.61</v>
      </c>
      <c r="F69" s="58">
        <v>12326.1494</v>
      </c>
      <c r="G69" s="51">
        <v>9577.9573999999993</v>
      </c>
      <c r="H69" s="51">
        <v>2748.1920000000009</v>
      </c>
      <c r="I69" s="59">
        <v>864830.272</v>
      </c>
      <c r="J69" s="58">
        <v>14521.6679</v>
      </c>
      <c r="K69" s="51">
        <v>11566.4097</v>
      </c>
      <c r="L69" s="51">
        <v>2955.2582000000002</v>
      </c>
      <c r="M69" s="59">
        <v>368354.8505</v>
      </c>
    </row>
    <row r="70" spans="1:17" x14ac:dyDescent="0.15">
      <c r="A70" s="15" t="s">
        <v>11</v>
      </c>
      <c r="B70" s="58">
        <v>50070.492299999998</v>
      </c>
      <c r="C70" s="51">
        <v>56379.004099999998</v>
      </c>
      <c r="D70" s="51">
        <v>-6308.5118000000002</v>
      </c>
      <c r="E70" s="60">
        <v>1687326.0473</v>
      </c>
      <c r="F70" s="58">
        <v>11370.197099999999</v>
      </c>
      <c r="G70" s="51">
        <v>9914.9526000000005</v>
      </c>
      <c r="H70" s="51">
        <v>1455.2444999999989</v>
      </c>
      <c r="I70" s="60">
        <v>839070.85360000003</v>
      </c>
      <c r="J70" s="58">
        <v>14731.4872</v>
      </c>
      <c r="K70" s="51">
        <v>9823.9964</v>
      </c>
      <c r="L70" s="51">
        <v>4907.4907999999996</v>
      </c>
      <c r="M70" s="60">
        <v>386879.7942</v>
      </c>
    </row>
    <row r="71" spans="1:17" x14ac:dyDescent="0.15">
      <c r="A71" s="15" t="s">
        <v>12</v>
      </c>
      <c r="B71" s="58">
        <v>34301.597000000002</v>
      </c>
      <c r="C71" s="51">
        <v>31091.3629</v>
      </c>
      <c r="D71" s="51">
        <v>3210.2341000000015</v>
      </c>
      <c r="E71" s="59">
        <v>1763873.6934</v>
      </c>
      <c r="F71" s="58">
        <v>10114.8033</v>
      </c>
      <c r="G71" s="51">
        <v>7670.5223999999998</v>
      </c>
      <c r="H71" s="51">
        <v>2444.2808999999997</v>
      </c>
      <c r="I71" s="59">
        <v>857311.98959999997</v>
      </c>
      <c r="J71" s="58">
        <v>13626.5892</v>
      </c>
      <c r="K71" s="51">
        <v>10691.388199999999</v>
      </c>
      <c r="L71" s="51">
        <v>2935.2010000000009</v>
      </c>
      <c r="M71" s="59">
        <v>394665.78230000002</v>
      </c>
    </row>
    <row r="72" spans="1:17" x14ac:dyDescent="0.15">
      <c r="A72" s="15" t="s">
        <v>13</v>
      </c>
      <c r="B72" s="58">
        <v>29818.437600000001</v>
      </c>
      <c r="C72" s="51">
        <v>23401.7732</v>
      </c>
      <c r="D72" s="51">
        <v>6416.6644000000015</v>
      </c>
      <c r="E72" s="59">
        <v>1810713.8999000001</v>
      </c>
      <c r="F72" s="58">
        <v>9761.4048999999995</v>
      </c>
      <c r="G72" s="51">
        <v>6865.8948</v>
      </c>
      <c r="H72" s="51">
        <v>2895.5100999999995</v>
      </c>
      <c r="I72" s="59">
        <v>873561.51</v>
      </c>
      <c r="J72" s="58">
        <v>9480.4815999999992</v>
      </c>
      <c r="K72" s="51">
        <v>5560.3359</v>
      </c>
      <c r="L72" s="51">
        <v>3920.1456999999991</v>
      </c>
      <c r="M72" s="59">
        <v>400571.85830000002</v>
      </c>
    </row>
    <row r="73" spans="1:17" x14ac:dyDescent="0.15">
      <c r="A73" s="15" t="s">
        <v>14</v>
      </c>
      <c r="B73" s="16">
        <v>25612.287</v>
      </c>
      <c r="C73" s="17">
        <v>32680.898000000001</v>
      </c>
      <c r="D73" s="17">
        <v>-7068.6110000000008</v>
      </c>
      <c r="E73" s="20">
        <v>1785012.9010999999</v>
      </c>
      <c r="F73" s="16">
        <v>8899.3240999999998</v>
      </c>
      <c r="G73" s="17">
        <v>8348.4678999999996</v>
      </c>
      <c r="H73" s="17">
        <v>550.85620000000017</v>
      </c>
      <c r="I73" s="20">
        <v>870154.94770000002</v>
      </c>
      <c r="J73" s="16">
        <v>15271.386500000001</v>
      </c>
      <c r="K73" s="17">
        <v>7731.5501000000004</v>
      </c>
      <c r="L73" s="17">
        <v>7539.8364000000001</v>
      </c>
      <c r="M73" s="18">
        <v>408599.98440000002</v>
      </c>
    </row>
    <row r="74" spans="1:17" x14ac:dyDescent="0.15">
      <c r="A74" s="15" t="s">
        <v>15</v>
      </c>
      <c r="B74" s="16">
        <v>30482.919399999999</v>
      </c>
      <c r="C74" s="17">
        <v>29455.3786</v>
      </c>
      <c r="D74" s="17">
        <v>1027.5407999999989</v>
      </c>
      <c r="E74" s="20">
        <v>1818815.7708999999</v>
      </c>
      <c r="F74" s="16">
        <v>10931.879499999999</v>
      </c>
      <c r="G74" s="17">
        <v>8759.0946999999996</v>
      </c>
      <c r="H74" s="17">
        <v>2172.7847999999994</v>
      </c>
      <c r="I74" s="20">
        <v>882178.93830000004</v>
      </c>
      <c r="J74" s="16">
        <v>17057.4931</v>
      </c>
      <c r="K74" s="17">
        <v>12437.856400000001</v>
      </c>
      <c r="L74" s="17">
        <v>4619.6366999999991</v>
      </c>
      <c r="M74" s="18">
        <v>411048.68969999999</v>
      </c>
    </row>
    <row r="75" spans="1:17" x14ac:dyDescent="0.15">
      <c r="A75" s="15" t="s">
        <v>16</v>
      </c>
      <c r="B75" s="21">
        <v>35357.2477</v>
      </c>
      <c r="C75" s="17">
        <v>36250.826999999997</v>
      </c>
      <c r="D75" s="17">
        <v>-893.5792999999976</v>
      </c>
      <c r="E75" s="16">
        <v>1857733.4887999999</v>
      </c>
      <c r="F75" s="21">
        <v>14930.2266</v>
      </c>
      <c r="G75" s="17">
        <v>11063.5859</v>
      </c>
      <c r="H75" s="17">
        <v>3866.6406999999999</v>
      </c>
      <c r="I75" s="16">
        <v>893473.62250000006</v>
      </c>
      <c r="J75" s="21">
        <v>20121.567599999998</v>
      </c>
      <c r="K75" s="17">
        <v>10070.9601</v>
      </c>
      <c r="L75" s="17">
        <v>10050.607499999998</v>
      </c>
      <c r="M75" s="18">
        <v>419233.28129999997</v>
      </c>
    </row>
    <row r="76" spans="1:17" x14ac:dyDescent="0.15">
      <c r="A76" s="15" t="s">
        <v>17</v>
      </c>
      <c r="B76" s="21">
        <v>44325.5429</v>
      </c>
      <c r="C76" s="17">
        <v>33781.716500000002</v>
      </c>
      <c r="D76" s="17">
        <v>10543.826399999998</v>
      </c>
      <c r="E76" s="16">
        <v>1900922.9953999999</v>
      </c>
      <c r="F76" s="21">
        <v>14851.6618</v>
      </c>
      <c r="G76" s="17">
        <v>10907.4545</v>
      </c>
      <c r="H76" s="17">
        <v>3944.2073</v>
      </c>
      <c r="I76" s="16">
        <v>898021.36869999999</v>
      </c>
      <c r="J76" s="21">
        <v>10520.743700000001</v>
      </c>
      <c r="K76" s="17">
        <v>11107.619000000001</v>
      </c>
      <c r="L76" s="17">
        <v>-586.8752999999997</v>
      </c>
      <c r="M76" s="18">
        <v>417958.8198</v>
      </c>
    </row>
    <row r="77" spans="1:17" x14ac:dyDescent="0.15">
      <c r="A77" s="22" t="s">
        <v>18</v>
      </c>
      <c r="B77" s="23">
        <v>41075.458700000003</v>
      </c>
      <c r="C77" s="24">
        <v>30231.544099999999</v>
      </c>
      <c r="D77" s="25">
        <v>10843.914600000004</v>
      </c>
      <c r="E77" s="26">
        <v>1958803.8666000001</v>
      </c>
      <c r="F77" s="23">
        <v>12053.2305</v>
      </c>
      <c r="G77" s="24">
        <v>9222.0334000000003</v>
      </c>
      <c r="H77" s="25">
        <v>2831.1970999999994</v>
      </c>
      <c r="I77" s="26">
        <v>905755.71129999997</v>
      </c>
      <c r="J77" s="23">
        <v>11408.0476</v>
      </c>
      <c r="K77" s="24">
        <v>14008.1291</v>
      </c>
      <c r="L77" s="25">
        <v>-2600.0815000000002</v>
      </c>
      <c r="M77" s="26">
        <v>412940.14159999997</v>
      </c>
    </row>
    <row r="78" spans="1:17" x14ac:dyDescent="0.15">
      <c r="A78" s="7" t="s">
        <v>19</v>
      </c>
      <c r="B78" s="27">
        <f t="shared" ref="B78:D78" si="8">SUM(B66:B77)</f>
        <v>426455.76490000007</v>
      </c>
      <c r="C78" s="28">
        <f t="shared" si="8"/>
        <v>398551.95379999996</v>
      </c>
      <c r="D78" s="28">
        <f t="shared" si="8"/>
        <v>27903.811099999992</v>
      </c>
      <c r="E78" s="29"/>
      <c r="F78" s="27">
        <f t="shared" ref="F78:H78" si="9">SUM(F66:F77)</f>
        <v>137951.69959999996</v>
      </c>
      <c r="G78" s="28">
        <f t="shared" si="9"/>
        <v>110131.5549</v>
      </c>
      <c r="H78" s="28">
        <f t="shared" si="9"/>
        <v>27820.144699999997</v>
      </c>
      <c r="I78" s="29"/>
      <c r="J78" s="27">
        <f t="shared" ref="J78:L78" si="10">SUM(J66:J77)</f>
        <v>165758.49099999998</v>
      </c>
      <c r="K78" s="28">
        <f t="shared" si="10"/>
        <v>121237.38080000001</v>
      </c>
      <c r="L78" s="28">
        <f t="shared" si="10"/>
        <v>44521.110199999996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4" t="s">
        <v>28</v>
      </c>
      <c r="C80" s="65" t="s">
        <v>2</v>
      </c>
      <c r="D80" s="65"/>
      <c r="E80" s="66"/>
      <c r="F80" s="64" t="s">
        <v>20</v>
      </c>
      <c r="G80" s="65"/>
      <c r="H80" s="65"/>
      <c r="I80" s="66"/>
      <c r="J80" s="64" t="s">
        <v>21</v>
      </c>
      <c r="K80" s="65" t="s">
        <v>2</v>
      </c>
      <c r="L80" s="65"/>
      <c r="M80" s="66"/>
      <c r="N80" s="64" t="s">
        <v>22</v>
      </c>
      <c r="O80" s="65" t="s">
        <v>2</v>
      </c>
      <c r="P80" s="65"/>
      <c r="Q80" s="66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6">
        <v>10252.8442</v>
      </c>
      <c r="C82" s="50">
        <v>9219.8217000000004</v>
      </c>
      <c r="D82" s="50">
        <v>1033.0224999999991</v>
      </c>
      <c r="E82" s="57">
        <v>246288.44330000001</v>
      </c>
      <c r="F82" s="56">
        <v>1009.8646</v>
      </c>
      <c r="G82" s="50">
        <v>2167.4250000000002</v>
      </c>
      <c r="H82" s="50">
        <v>-1157.5604000000003</v>
      </c>
      <c r="I82" s="57">
        <v>52330.968500000003</v>
      </c>
      <c r="J82" s="56">
        <v>167.89009999999999</v>
      </c>
      <c r="K82" s="50">
        <v>55.266599999999997</v>
      </c>
      <c r="L82" s="50">
        <v>112.62349999999999</v>
      </c>
      <c r="M82" s="57">
        <v>20535.1345</v>
      </c>
      <c r="N82" s="32">
        <f>B66+F66+J66+B82+F82+J82</f>
        <v>59777.444899999995</v>
      </c>
      <c r="O82" s="33">
        <f>C66+G66+K66+C82+G82+K82</f>
        <v>53401.748200000009</v>
      </c>
      <c r="P82" s="33">
        <f>+N82-O82</f>
        <v>6375.6966999999859</v>
      </c>
      <c r="Q82" s="34">
        <f>E66+I66+M66+E82+I82+M82</f>
        <v>3041090.3605</v>
      </c>
    </row>
    <row r="83" spans="1:17" x14ac:dyDescent="0.15">
      <c r="A83" s="15" t="s">
        <v>8</v>
      </c>
      <c r="B83" s="58">
        <v>9046.9709999999995</v>
      </c>
      <c r="C83" s="51">
        <v>12675.3218</v>
      </c>
      <c r="D83" s="51">
        <v>-3628.3508000000002</v>
      </c>
      <c r="E83" s="59">
        <v>241318.72279999999</v>
      </c>
      <c r="F83" s="58">
        <v>1583.0174</v>
      </c>
      <c r="G83" s="51">
        <v>1580.7446</v>
      </c>
      <c r="H83" s="51">
        <v>2.2727999999999611</v>
      </c>
      <c r="I83" s="59">
        <v>52697.816899999998</v>
      </c>
      <c r="J83" s="58">
        <v>219.55449999999999</v>
      </c>
      <c r="K83" s="51">
        <v>132.00579999999999</v>
      </c>
      <c r="L83" s="51">
        <v>87.548699999999997</v>
      </c>
      <c r="M83" s="59">
        <v>20747.867399999999</v>
      </c>
      <c r="N83" s="35">
        <f t="shared" ref="N83:N93" si="11">B67+F67+J67+B83+F83+J83</f>
        <v>74788.087199999994</v>
      </c>
      <c r="O83" s="36">
        <f t="shared" ref="O83:O93" si="12">C67+G67+K67+C83+G83+K83</f>
        <v>70422.779500000004</v>
      </c>
      <c r="P83" s="36">
        <f t="shared" ref="P83:P88" si="13">+N83-O83</f>
        <v>4365.3076999999903</v>
      </c>
      <c r="Q83" s="37">
        <f t="shared" ref="Q83:Q92" si="14">E67+I67+M67+E83+I83+M83</f>
        <v>3139288.4475999996</v>
      </c>
    </row>
    <row r="84" spans="1:17" x14ac:dyDescent="0.15">
      <c r="A84" s="15" t="s">
        <v>9</v>
      </c>
      <c r="B84" s="58">
        <v>10466.427299999999</v>
      </c>
      <c r="C84" s="51">
        <v>9195.1612000000005</v>
      </c>
      <c r="D84" s="51">
        <v>1271.2660999999989</v>
      </c>
      <c r="E84" s="59">
        <v>243264.4486</v>
      </c>
      <c r="F84" s="58">
        <v>1834.2499</v>
      </c>
      <c r="G84" s="51">
        <v>2112.1714000000002</v>
      </c>
      <c r="H84" s="51">
        <v>-277.92150000000015</v>
      </c>
      <c r="I84" s="59">
        <v>53001.532700000003</v>
      </c>
      <c r="J84" s="58">
        <v>46.057299999999998</v>
      </c>
      <c r="K84" s="51">
        <v>91.727999999999994</v>
      </c>
      <c r="L84" s="51">
        <v>-45.670699999999997</v>
      </c>
      <c r="M84" s="59">
        <v>20987.4866</v>
      </c>
      <c r="N84" s="35">
        <f t="shared" si="11"/>
        <v>67699.299099999989</v>
      </c>
      <c r="O84" s="36">
        <f t="shared" si="12"/>
        <v>63503.84870000001</v>
      </c>
      <c r="P84" s="36">
        <f t="shared" si="13"/>
        <v>4195.4503999999797</v>
      </c>
      <c r="Q84" s="37">
        <f t="shared" si="14"/>
        <v>3172578.67</v>
      </c>
    </row>
    <row r="85" spans="1:17" x14ac:dyDescent="0.15">
      <c r="A85" s="15" t="s">
        <v>10</v>
      </c>
      <c r="B85" s="58">
        <v>9535.0756000000001</v>
      </c>
      <c r="C85" s="51">
        <v>11396.295899999999</v>
      </c>
      <c r="D85" s="51">
        <v>-1861.220299999999</v>
      </c>
      <c r="E85" s="59">
        <v>241845.27179999999</v>
      </c>
      <c r="F85" s="58">
        <v>1094.2333000000001</v>
      </c>
      <c r="G85" s="51">
        <v>2859.4611</v>
      </c>
      <c r="H85" s="51">
        <v>-1765.2277999999999</v>
      </c>
      <c r="I85" s="59">
        <v>51421.015299999999</v>
      </c>
      <c r="J85" s="58">
        <v>417.14690000000002</v>
      </c>
      <c r="K85" s="51">
        <v>662.00959999999998</v>
      </c>
      <c r="L85" s="51">
        <v>-244.86269999999996</v>
      </c>
      <c r="M85" s="59">
        <v>20932.835599999999</v>
      </c>
      <c r="N85" s="35">
        <f t="shared" si="11"/>
        <v>77399.949500000002</v>
      </c>
      <c r="O85" s="36">
        <f t="shared" si="12"/>
        <v>67283.58</v>
      </c>
      <c r="P85" s="36">
        <f t="shared" si="13"/>
        <v>10116.369500000001</v>
      </c>
      <c r="Q85" s="37">
        <f t="shared" si="14"/>
        <v>3324260.8552000001</v>
      </c>
    </row>
    <row r="86" spans="1:17" x14ac:dyDescent="0.15">
      <c r="A86" s="15" t="s">
        <v>11</v>
      </c>
      <c r="B86" s="58">
        <v>8784.5087000000003</v>
      </c>
      <c r="C86" s="51">
        <v>8826.5979000000007</v>
      </c>
      <c r="D86" s="51">
        <v>-42.089200000000346</v>
      </c>
      <c r="E86" s="60">
        <v>245894.26879999999</v>
      </c>
      <c r="F86" s="58">
        <v>1139.6599000000001</v>
      </c>
      <c r="G86" s="51">
        <v>1643.0056999999999</v>
      </c>
      <c r="H86" s="51">
        <v>-503.34579999999983</v>
      </c>
      <c r="I86" s="60">
        <v>50921.033000000003</v>
      </c>
      <c r="J86" s="58">
        <v>141.54599999999999</v>
      </c>
      <c r="K86" s="51">
        <v>37.245600000000003</v>
      </c>
      <c r="L86" s="51">
        <v>104.3004</v>
      </c>
      <c r="M86" s="60">
        <v>21051.986700000001</v>
      </c>
      <c r="N86" s="35">
        <f t="shared" si="11"/>
        <v>86237.891199999998</v>
      </c>
      <c r="O86" s="36">
        <f t="shared" si="12"/>
        <v>86624.802299999996</v>
      </c>
      <c r="P86" s="36">
        <f t="shared" si="13"/>
        <v>-386.91109999999753</v>
      </c>
      <c r="Q86" s="38">
        <f t="shared" si="14"/>
        <v>3231143.9835999995</v>
      </c>
    </row>
    <row r="87" spans="1:17" x14ac:dyDescent="0.15">
      <c r="A87" s="15" t="s">
        <v>12</v>
      </c>
      <c r="B87" s="58">
        <v>7573.2419</v>
      </c>
      <c r="C87" s="51">
        <v>9319.5462000000007</v>
      </c>
      <c r="D87" s="51">
        <v>-1746.3043000000007</v>
      </c>
      <c r="E87" s="59">
        <v>245329.06529999999</v>
      </c>
      <c r="F87" s="58">
        <v>1677.8886</v>
      </c>
      <c r="G87" s="51">
        <v>3478.1705999999999</v>
      </c>
      <c r="H87" s="51">
        <v>-1800.2819999999999</v>
      </c>
      <c r="I87" s="59">
        <v>48122.018300000003</v>
      </c>
      <c r="J87" s="58">
        <v>300.34469999999999</v>
      </c>
      <c r="K87" s="51">
        <v>38.667000000000002</v>
      </c>
      <c r="L87" s="51">
        <v>261.67769999999996</v>
      </c>
      <c r="M87" s="59">
        <v>21371.853299999999</v>
      </c>
      <c r="N87" s="35">
        <f t="shared" si="11"/>
        <v>67594.464700000011</v>
      </c>
      <c r="O87" s="36">
        <f t="shared" si="12"/>
        <v>62289.657300000006</v>
      </c>
      <c r="P87" s="36">
        <f t="shared" si="13"/>
        <v>5304.8074000000051</v>
      </c>
      <c r="Q87" s="37">
        <f t="shared" si="14"/>
        <v>3330674.4022000004</v>
      </c>
    </row>
    <row r="88" spans="1:17" x14ac:dyDescent="0.15">
      <c r="A88" s="15" t="s">
        <v>13</v>
      </c>
      <c r="B88" s="58">
        <v>8135.9493000000002</v>
      </c>
      <c r="C88" s="51">
        <v>7463.9126999999999</v>
      </c>
      <c r="D88" s="51">
        <v>672.03660000000036</v>
      </c>
      <c r="E88" s="59">
        <v>246285.08600000001</v>
      </c>
      <c r="F88" s="58">
        <v>1332.3988999999999</v>
      </c>
      <c r="G88" s="51">
        <v>1283.9582</v>
      </c>
      <c r="H88" s="51">
        <v>48.440699999999879</v>
      </c>
      <c r="I88" s="59">
        <v>48754.688000000002</v>
      </c>
      <c r="J88" s="58">
        <v>865.21180000000004</v>
      </c>
      <c r="K88" s="51">
        <v>134.61410000000001</v>
      </c>
      <c r="L88" s="51">
        <v>730.59770000000003</v>
      </c>
      <c r="M88" s="59">
        <v>22068.534500000002</v>
      </c>
      <c r="N88" s="35">
        <f t="shared" si="11"/>
        <v>59393.884099999996</v>
      </c>
      <c r="O88" s="36">
        <f t="shared" si="12"/>
        <v>44710.488899999997</v>
      </c>
      <c r="P88" s="36">
        <f t="shared" si="13"/>
        <v>14683.395199999999</v>
      </c>
      <c r="Q88" s="37">
        <f t="shared" si="14"/>
        <v>3401955.5767000006</v>
      </c>
    </row>
    <row r="89" spans="1:17" x14ac:dyDescent="0.15">
      <c r="A89" s="15" t="s">
        <v>14</v>
      </c>
      <c r="B89" s="58">
        <v>10235.955400000001</v>
      </c>
      <c r="C89" s="51">
        <v>6306.3525</v>
      </c>
      <c r="D89" s="51">
        <v>3929.6029000000008</v>
      </c>
      <c r="E89" s="61">
        <v>249850.345</v>
      </c>
      <c r="F89" s="58">
        <v>1422.8733</v>
      </c>
      <c r="G89" s="51">
        <v>2243.6390000000001</v>
      </c>
      <c r="H89" s="51">
        <v>-820.76570000000015</v>
      </c>
      <c r="I89" s="61">
        <v>48304.001400000001</v>
      </c>
      <c r="J89" s="58">
        <v>25.8203</v>
      </c>
      <c r="K89" s="51">
        <v>50.546300000000002</v>
      </c>
      <c r="L89" s="51">
        <v>-24.726000000000003</v>
      </c>
      <c r="M89" s="61">
        <v>21764.638599999998</v>
      </c>
      <c r="N89" s="35">
        <f t="shared" si="11"/>
        <v>61467.6466</v>
      </c>
      <c r="O89" s="36">
        <f t="shared" si="12"/>
        <v>57361.45380000001</v>
      </c>
      <c r="P89" s="36">
        <f>+N89-O89</f>
        <v>4106.1927999999898</v>
      </c>
      <c r="Q89" s="39">
        <f t="shared" si="14"/>
        <v>3383686.8182000001</v>
      </c>
    </row>
    <row r="90" spans="1:17" x14ac:dyDescent="0.15">
      <c r="A90" s="15" t="s">
        <v>15</v>
      </c>
      <c r="B90" s="16">
        <v>12906.861999999999</v>
      </c>
      <c r="C90" s="17">
        <v>8884.7225999999991</v>
      </c>
      <c r="D90" s="17">
        <v>4022.1394</v>
      </c>
      <c r="E90" s="20">
        <v>254272.50409999999</v>
      </c>
      <c r="F90" s="16">
        <v>1242.9041</v>
      </c>
      <c r="G90" s="17">
        <v>1530.9699000000001</v>
      </c>
      <c r="H90" s="17">
        <v>-288.06580000000008</v>
      </c>
      <c r="I90" s="20">
        <v>47635.489099999999</v>
      </c>
      <c r="J90" s="16">
        <v>84.700299999999999</v>
      </c>
      <c r="K90" s="17">
        <v>46.764000000000003</v>
      </c>
      <c r="L90" s="17">
        <v>37.936299999999996</v>
      </c>
      <c r="M90" s="20">
        <v>21967.878199999999</v>
      </c>
      <c r="N90" s="35">
        <f t="shared" si="11"/>
        <v>72706.758399999992</v>
      </c>
      <c r="O90" s="36">
        <f t="shared" si="12"/>
        <v>61114.78620000001</v>
      </c>
      <c r="P90" s="36">
        <f t="shared" ref="P90:P92" si="15">+N90-O90</f>
        <v>11591.972199999982</v>
      </c>
      <c r="Q90" s="37">
        <f t="shared" si="14"/>
        <v>3435919.2703</v>
      </c>
    </row>
    <row r="91" spans="1:17" x14ac:dyDescent="0.15">
      <c r="A91" s="15" t="s">
        <v>16</v>
      </c>
      <c r="B91" s="21">
        <v>14271.1772</v>
      </c>
      <c r="C91" s="17">
        <v>12314.195400000001</v>
      </c>
      <c r="D91" s="17">
        <v>1956.9817999999996</v>
      </c>
      <c r="E91" s="18">
        <v>256193.9148</v>
      </c>
      <c r="F91" s="21">
        <v>2566.8180000000002</v>
      </c>
      <c r="G91" s="17">
        <v>1609.2396000000001</v>
      </c>
      <c r="H91" s="17">
        <v>957.5784000000001</v>
      </c>
      <c r="I91" s="16">
        <v>48722.676599999999</v>
      </c>
      <c r="J91" s="21">
        <v>97.045400000000001</v>
      </c>
      <c r="K91" s="17">
        <v>48.857900000000001</v>
      </c>
      <c r="L91" s="17">
        <v>48.1875</v>
      </c>
      <c r="M91" s="16">
        <v>22113.0982</v>
      </c>
      <c r="N91" s="40">
        <f t="shared" si="11"/>
        <v>87344.082500000004</v>
      </c>
      <c r="O91" s="36">
        <f t="shared" si="12"/>
        <v>71357.665899999993</v>
      </c>
      <c r="P91" s="36">
        <f t="shared" si="15"/>
        <v>15986.416600000011</v>
      </c>
      <c r="Q91" s="39">
        <f t="shared" si="14"/>
        <v>3497470.0821999996</v>
      </c>
    </row>
    <row r="92" spans="1:17" x14ac:dyDescent="0.15">
      <c r="A92" s="15" t="s">
        <v>17</v>
      </c>
      <c r="B92" s="21">
        <v>9485.7909</v>
      </c>
      <c r="C92" s="17">
        <v>11023.7351</v>
      </c>
      <c r="D92" s="17">
        <v>-1537.9441999999999</v>
      </c>
      <c r="E92" s="20">
        <v>254425.76850000001</v>
      </c>
      <c r="F92" s="21">
        <v>2017.5815</v>
      </c>
      <c r="G92" s="17">
        <v>1875.2234000000001</v>
      </c>
      <c r="H92" s="17">
        <v>142.35809999999992</v>
      </c>
      <c r="I92" s="16">
        <v>52454.367700000003</v>
      </c>
      <c r="J92" s="21">
        <v>492.00450000000001</v>
      </c>
      <c r="K92" s="17">
        <v>32.308799999999998</v>
      </c>
      <c r="L92" s="17">
        <v>459.69569999999999</v>
      </c>
      <c r="M92" s="16">
        <v>22558.400399999999</v>
      </c>
      <c r="N92" s="40">
        <f t="shared" si="11"/>
        <v>81693.325300000011</v>
      </c>
      <c r="O92" s="36">
        <f t="shared" si="12"/>
        <v>68728.0573</v>
      </c>
      <c r="P92" s="36">
        <f t="shared" si="15"/>
        <v>12965.268000000011</v>
      </c>
      <c r="Q92" s="37">
        <f t="shared" si="14"/>
        <v>3546341.7204999998</v>
      </c>
    </row>
    <row r="93" spans="1:17" x14ac:dyDescent="0.15">
      <c r="A93" s="22" t="s">
        <v>18</v>
      </c>
      <c r="B93" s="23">
        <v>9494.0368999999992</v>
      </c>
      <c r="C93" s="24">
        <v>11817.7327</v>
      </c>
      <c r="D93" s="25">
        <v>-2323.6958000000013</v>
      </c>
      <c r="E93" s="26">
        <v>247197.20139999999</v>
      </c>
      <c r="F93" s="23">
        <v>1531.9521</v>
      </c>
      <c r="G93" s="24">
        <v>2746.7599</v>
      </c>
      <c r="H93" s="25">
        <v>-1214.8078</v>
      </c>
      <c r="I93" s="26">
        <v>49433.774299999997</v>
      </c>
      <c r="J93" s="23">
        <v>477.72590000000002</v>
      </c>
      <c r="K93" s="24">
        <v>54.834600000000002</v>
      </c>
      <c r="L93" s="25">
        <v>422.8913</v>
      </c>
      <c r="M93" s="26">
        <v>22861.965100000001</v>
      </c>
      <c r="N93" s="41">
        <f t="shared" si="11"/>
        <v>76040.451699999991</v>
      </c>
      <c r="O93" s="28">
        <f t="shared" si="12"/>
        <v>68081.033800000005</v>
      </c>
      <c r="P93" s="42">
        <f>+N93-O93</f>
        <v>7959.4178999999858</v>
      </c>
      <c r="Q93" s="43">
        <f>E77+I77+M77+E93+I93+M93</f>
        <v>3596992.6603000001</v>
      </c>
    </row>
    <row r="94" spans="1:17" x14ac:dyDescent="0.15">
      <c r="A94" s="7" t="s">
        <v>19</v>
      </c>
      <c r="B94" s="27">
        <f t="shared" ref="B94:D94" si="16">SUM(B82:B93)</f>
        <v>120188.84040000002</v>
      </c>
      <c r="C94" s="28">
        <f t="shared" si="16"/>
        <v>118443.39569999999</v>
      </c>
      <c r="D94" s="28">
        <f t="shared" si="16"/>
        <v>1745.4446999999973</v>
      </c>
      <c r="E94" s="29"/>
      <c r="F94" s="27">
        <f t="shared" ref="F94:H94" si="17">SUM(F82:F93)</f>
        <v>18453.441599999998</v>
      </c>
      <c r="G94" s="28">
        <f t="shared" si="17"/>
        <v>25130.768400000001</v>
      </c>
      <c r="H94" s="28">
        <f t="shared" si="17"/>
        <v>-6677.3268000000007</v>
      </c>
      <c r="I94" s="29"/>
      <c r="J94" s="27">
        <f t="shared" ref="J94:L94" si="18">SUM(J82:J93)</f>
        <v>3335.0476999999996</v>
      </c>
      <c r="K94" s="27">
        <f t="shared" si="18"/>
        <v>1384.8482999999999</v>
      </c>
      <c r="L94" s="28">
        <f t="shared" si="18"/>
        <v>1950.1994</v>
      </c>
      <c r="M94" s="29"/>
      <c r="N94" s="27">
        <f>SUM(N82:N93)</f>
        <v>872143.28520000004</v>
      </c>
      <c r="O94" s="27">
        <f>SUM(O82:O93)</f>
        <v>774879.90190000006</v>
      </c>
      <c r="P94" s="28">
        <f>SUM(P82:P93)</f>
        <v>97263.383299999943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4" t="s">
        <v>24</v>
      </c>
      <c r="C96" s="65"/>
      <c r="D96" s="65"/>
      <c r="E96" s="66"/>
      <c r="F96" s="64" t="s">
        <v>29</v>
      </c>
      <c r="G96" s="65"/>
      <c r="H96" s="65"/>
      <c r="I96" s="66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4" t="s">
        <v>26</v>
      </c>
      <c r="C97" s="65"/>
      <c r="D97" s="65"/>
      <c r="E97" s="66"/>
      <c r="F97" s="64" t="s">
        <v>25</v>
      </c>
      <c r="G97" s="65"/>
      <c r="H97" s="65"/>
      <c r="I97" s="66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1340.7031999999999</v>
      </c>
      <c r="C99" s="50">
        <v>918.83489999999995</v>
      </c>
      <c r="D99" s="50">
        <v>421.86829999999998</v>
      </c>
      <c r="E99" s="59">
        <v>156478.02919999999</v>
      </c>
      <c r="F99" s="50">
        <v>3634.1956</v>
      </c>
      <c r="G99" s="50">
        <v>3377.6187</v>
      </c>
      <c r="H99" s="50">
        <v>256.57690000000002</v>
      </c>
      <c r="I99" s="60">
        <v>124104.6054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1233.4679000000001</v>
      </c>
      <c r="C100" s="51">
        <v>764.73379999999997</v>
      </c>
      <c r="D100" s="51">
        <v>468.73410000000013</v>
      </c>
      <c r="E100" s="59">
        <v>162766.66990000001</v>
      </c>
      <c r="F100" s="51">
        <v>5687.5304999999998</v>
      </c>
      <c r="G100" s="51">
        <v>4175.0934999999999</v>
      </c>
      <c r="H100" s="51">
        <v>1512.4369999999999</v>
      </c>
      <c r="I100" s="59">
        <v>126298.20080000001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1405.8044</v>
      </c>
      <c r="C101" s="51">
        <v>750.40290000000005</v>
      </c>
      <c r="D101" s="51">
        <v>655.40149999999994</v>
      </c>
      <c r="E101" s="60">
        <v>164350.6464</v>
      </c>
      <c r="F101" s="51">
        <v>4814.8311000000003</v>
      </c>
      <c r="G101" s="51">
        <v>3012.5282999999999</v>
      </c>
      <c r="H101" s="51">
        <v>1802.3028000000004</v>
      </c>
      <c r="I101" s="59">
        <v>128889.2184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2105.1385</v>
      </c>
      <c r="C102" s="51">
        <v>754.71799999999996</v>
      </c>
      <c r="D102" s="51">
        <v>1350.4205000000002</v>
      </c>
      <c r="E102" s="59">
        <v>173716.74280000001</v>
      </c>
      <c r="F102" s="51">
        <v>5212.4597999999996</v>
      </c>
      <c r="G102" s="51">
        <v>4115.8134</v>
      </c>
      <c r="H102" s="51">
        <v>1096.6463999999996</v>
      </c>
      <c r="I102" s="60">
        <v>130664.57060000001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1568.9835</v>
      </c>
      <c r="C103" s="51">
        <v>831.70190000000002</v>
      </c>
      <c r="D103" s="51">
        <v>737.28160000000003</v>
      </c>
      <c r="E103" s="59">
        <v>166902.8003</v>
      </c>
      <c r="F103" s="51">
        <v>7078.7314999999999</v>
      </c>
      <c r="G103" s="51">
        <v>4743.0441000000001</v>
      </c>
      <c r="H103" s="51">
        <v>2335.6873999999998</v>
      </c>
      <c r="I103" s="60">
        <v>132941.09640000001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1185.5859</v>
      </c>
      <c r="C104" s="51">
        <v>662.52080000000001</v>
      </c>
      <c r="D104" s="51">
        <v>523.06510000000003</v>
      </c>
      <c r="E104" s="60">
        <v>172164.04440000001</v>
      </c>
      <c r="F104" s="51">
        <v>6027.7236999999996</v>
      </c>
      <c r="G104" s="51">
        <v>4730.6845000000003</v>
      </c>
      <c r="H104" s="51">
        <v>1297.0391999999993</v>
      </c>
      <c r="I104" s="59">
        <v>137707.77910000001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1275.9151999999999</v>
      </c>
      <c r="C105" s="51">
        <v>637.65549999999996</v>
      </c>
      <c r="D105" s="51">
        <v>638.25969999999995</v>
      </c>
      <c r="E105" s="59">
        <v>176519.38010000001</v>
      </c>
      <c r="F105" s="51">
        <v>4834.2754000000004</v>
      </c>
      <c r="G105" s="51">
        <v>2111.2058000000002</v>
      </c>
      <c r="H105" s="51">
        <v>2723.0696000000003</v>
      </c>
      <c r="I105" s="59">
        <v>140414.39869999999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1208.2955999999999</v>
      </c>
      <c r="C106" s="51">
        <v>752.35559999999998</v>
      </c>
      <c r="D106" s="17">
        <v>455.93999999999994</v>
      </c>
      <c r="E106" s="18">
        <v>175829.89499999999</v>
      </c>
      <c r="F106" s="51">
        <v>4504.2646999999997</v>
      </c>
      <c r="G106" s="51">
        <v>3617.1365000000001</v>
      </c>
      <c r="H106" s="17">
        <v>887.12819999999965</v>
      </c>
      <c r="I106" s="19">
        <v>142338.3339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1269.0217</v>
      </c>
      <c r="C107" s="51">
        <v>696.19069999999999</v>
      </c>
      <c r="D107" s="17">
        <v>572.83100000000002</v>
      </c>
      <c r="E107" s="19">
        <v>179929.81299999999</v>
      </c>
      <c r="F107" s="51">
        <v>6737.3471</v>
      </c>
      <c r="G107" s="51">
        <v>3644.2393000000002</v>
      </c>
      <c r="H107" s="17">
        <v>3093.1077999999998</v>
      </c>
      <c r="I107" s="19">
        <v>145249.78779999999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1591.3796</v>
      </c>
      <c r="C108" s="51">
        <v>889.31380000000001</v>
      </c>
      <c r="D108" s="17">
        <v>702.06579999999997</v>
      </c>
      <c r="E108" s="18">
        <v>183646.88649999999</v>
      </c>
      <c r="F108" s="51">
        <v>9182.2170000000006</v>
      </c>
      <c r="G108" s="51">
        <v>3951.7492000000002</v>
      </c>
      <c r="H108" s="17">
        <v>5230.4678000000004</v>
      </c>
      <c r="I108" s="18">
        <v>167102.28270000001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1488.7481</v>
      </c>
      <c r="C109" s="51">
        <v>753.40219999999999</v>
      </c>
      <c r="D109" s="17">
        <v>735.34590000000003</v>
      </c>
      <c r="E109" s="18">
        <v>185834.22339999999</v>
      </c>
      <c r="F109" s="51">
        <v>5809.7704000000003</v>
      </c>
      <c r="G109" s="51">
        <v>4237.0937000000004</v>
      </c>
      <c r="H109" s="17">
        <v>1572.6767</v>
      </c>
      <c r="I109" s="18">
        <v>169079.5808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1206.4181000000001</v>
      </c>
      <c r="C110" s="52">
        <v>622.9855</v>
      </c>
      <c r="D110" s="25">
        <v>583.43260000000009</v>
      </c>
      <c r="E110" s="55">
        <v>188634.81200000001</v>
      </c>
      <c r="F110" s="52">
        <v>6656.6844000000001</v>
      </c>
      <c r="G110" s="52">
        <v>4798.6112999999996</v>
      </c>
      <c r="H110" s="25">
        <v>1858.0731000000005</v>
      </c>
      <c r="I110" s="55">
        <v>171187.6545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16879.4617</v>
      </c>
      <c r="C111" s="27">
        <f t="shared" si="19"/>
        <v>9034.8155999999999</v>
      </c>
      <c r="D111" s="28">
        <f>SUM(D99:D110)</f>
        <v>7844.6460999999999</v>
      </c>
      <c r="E111" s="27"/>
      <c r="F111" s="27">
        <f t="shared" si="19"/>
        <v>70180.031200000012</v>
      </c>
      <c r="G111" s="27">
        <f t="shared" si="19"/>
        <v>46514.818299999992</v>
      </c>
      <c r="H111" s="28">
        <f>SUM(H99:H110)</f>
        <v>23665.212900000002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D44:D49">
    <cfRule type="cellIs" dxfId="5" priority="6" stopIfTrue="1" operator="lessThan">
      <formula>0</formula>
    </cfRule>
  </conditionalFormatting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2019</vt:lpstr>
      <vt:lpstr>'Fonder 2019'!Utskriftsområde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2018-08-13T13:44:05Z</cp:lastPrinted>
  <dcterms:created xsi:type="dcterms:W3CDTF">2010-02-10T19:11:15Z</dcterms:created>
  <dcterms:modified xsi:type="dcterms:W3CDTF">2020-01-10T14:46:22Z</dcterms:modified>
</cp:coreProperties>
</file>