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30" documentId="11_E4FDA88500A743D6786EE27111589EC514C32B47" xr6:coauthVersionLast="45" xr6:coauthVersionMax="45" xr10:uidLastSave="{3C4352F0-C763-4890-AD1A-DC62220ACD5D}"/>
  <bookViews>
    <workbookView xWindow="-25320" yWindow="-120" windowWidth="25440" windowHeight="15390" xr2:uid="{00000000-000D-0000-FFFF-FFFF00000000}"/>
  </bookViews>
  <sheets>
    <sheet name="Fonder 2020" sheetId="1" r:id="rId1"/>
  </sheets>
  <definedNames>
    <definedName name="_xlnm.Print_Area" localSheetId="0">'Fonder 2020'!$A$1:$Q$161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H111" i="1" l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30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D22" i="1"/>
  <c r="F22" i="1"/>
  <c r="G22" i="1"/>
  <c r="H22" i="1"/>
  <c r="J22" i="1"/>
  <c r="K22" i="1"/>
  <c r="F38" i="1"/>
  <c r="G38" i="1"/>
  <c r="H38" i="1"/>
  <c r="J38" i="1"/>
  <c r="K38" i="1"/>
  <c r="L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<sst xmlns="http://schemas.openxmlformats.org/spreadsheetml/2006/main" count="191" uniqueCount="33">
  <si>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</si>
  <si>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</si>
  <si>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</si>
  <si>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</si>
  <si>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</si>
  <si>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</si>
  <si>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</si>
  <si>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</si>
  <si>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</si>
  <si>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</si>
  <si>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</si>
  <si>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</si>
  <si>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</si>
  <si>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</si>
  <si>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</si>
  <si>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</si>
  <si>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</si>
  <si>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</si>
  <si>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</si>
  <si>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</si>
  <si>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</si>
  <si>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</si>
  <si>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</si>
  <si>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</si>
  <si>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</si>
  <si>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</si>
  <si>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</si>
  <si>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</si>
  <si>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</si>
  <si>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</si>
  <si>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</si>
  <si>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2020 (MSEK)</t>
  </si>
  <si>
    <t>NYSPARANDE I FONDER OCH FONDFÖRMÖGENHET EXKLUSIVE PPM 2020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</si>
</sst>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5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113"/>
  <sheetViews>
    <sheetView tabSelected="1" zoomScaleNormal="100" workbookViewId="0">
      <selection activeCell="K4" sqref="K4"/>
    </sheetView>
  </sheetViews>
  <sheetFormatPr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6384" width="9.140625" style="1"/>
  </cols>
  <sheetData>
    <row r="1" spans="1:18" x14ac:dyDescent="0.15">
      <c r="F1" s="2"/>
    </row>
    <row r="2" spans="1:18" x14ac:dyDescent="0.15">
      <c r="F2" s="2"/>
    </row>
    <row r="3" spans="1:18" x14ac:dyDescent="0.15">
      <c r="F3" s="2"/>
    </row>
    <row r="4" spans="1:18" ht="15" x14ac:dyDescent="0.2">
      <c r="A4" s="3" t="s">
        <v>31</v>
      </c>
    </row>
    <row r="6" spans="1:18" x14ac:dyDescent="0.15">
      <c r="F6" s="4"/>
    </row>
    <row r="7" spans="1:18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2.75" x14ac:dyDescent="0.2">
      <c r="A8" s="6" t="s">
        <v>0</v>
      </c>
      <c r="B8" s="64" t="s">
        <v>1</v>
      </c>
      <c r="C8" s="65"/>
      <c r="D8" s="65"/>
      <c r="E8" s="66"/>
      <c r="F8" s="64" t="s">
        <v>2</v>
      </c>
      <c r="G8" s="65" t="s">
        <v>2</v>
      </c>
      <c r="H8" s="65"/>
      <c r="I8" s="66"/>
      <c r="J8" s="64" t="s">
        <v>27</v>
      </c>
      <c r="K8" s="65" t="s">
        <v>2</v>
      </c>
      <c r="L8" s="65"/>
      <c r="M8" s="66"/>
      <c r="R8" s="61"/>
    </row>
    <row r="9" spans="1:18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1"/>
    </row>
    <row r="10" spans="1:18" x14ac:dyDescent="0.15">
      <c r="A10" s="14" t="s">
        <v>7</v>
      </c>
      <c r="B10" s="55">
        <v>61715.633300000001</v>
      </c>
      <c r="C10" s="50">
        <v>42625.463100000001</v>
      </c>
      <c r="D10" s="50">
        <v>19090.1702</v>
      </c>
      <c r="E10" s="56">
        <v>3148380.7127999999</v>
      </c>
      <c r="F10" s="55">
        <v>13986.163200000001</v>
      </c>
      <c r="G10" s="50">
        <v>11596.6409</v>
      </c>
      <c r="H10" s="50">
        <v>2389.5223000000005</v>
      </c>
      <c r="I10" s="56">
        <v>1190710.5833000001</v>
      </c>
      <c r="J10" s="55">
        <v>13589.2547</v>
      </c>
      <c r="K10" s="50">
        <v>15002.593199999999</v>
      </c>
      <c r="L10" s="50">
        <v>-1413.3384999999998</v>
      </c>
      <c r="M10" s="56">
        <v>489914.69209999999</v>
      </c>
      <c r="R10" s="61"/>
    </row>
    <row r="11" spans="1:18" x14ac:dyDescent="0.15">
      <c r="A11" s="15" t="s">
        <v>8</v>
      </c>
      <c r="B11" s="57">
        <v>52628.209000000003</v>
      </c>
      <c r="C11" s="51">
        <v>68416.621599999999</v>
      </c>
      <c r="D11" s="51">
        <v>-15788.412599999996</v>
      </c>
      <c r="E11" s="58">
        <v>2889465.2061999999</v>
      </c>
      <c r="F11" s="57">
        <v>13389.6625</v>
      </c>
      <c r="G11" s="51">
        <v>15312.718999999999</v>
      </c>
      <c r="H11" s="51">
        <v>-1923.0564999999988</v>
      </c>
      <c r="I11" s="58">
        <v>1135181.9616</v>
      </c>
      <c r="J11" s="57">
        <v>21413.807100000002</v>
      </c>
      <c r="K11" s="51">
        <v>14679.098599999999</v>
      </c>
      <c r="L11" s="51">
        <v>6734.7085000000025</v>
      </c>
      <c r="M11" s="58">
        <v>497742.39490000001</v>
      </c>
      <c r="R11" s="61"/>
    </row>
    <row r="12" spans="1:18" x14ac:dyDescent="0.15">
      <c r="A12" s="15" t="s">
        <v>9</v>
      </c>
      <c r="B12" s="57">
        <v>41225.696499999998</v>
      </c>
      <c r="C12" s="51">
        <v>121401.6379</v>
      </c>
      <c r="D12" s="51">
        <v>-80175.941400000011</v>
      </c>
      <c r="E12" s="58">
        <v>2451690.5824000002</v>
      </c>
      <c r="F12" s="57">
        <v>12698.301600000001</v>
      </c>
      <c r="G12" s="51">
        <v>40179.666700000002</v>
      </c>
      <c r="H12" s="51">
        <v>-27481.365100000003</v>
      </c>
      <c r="I12" s="58">
        <v>1008041.7610000001</v>
      </c>
      <c r="J12" s="57">
        <v>31468.749199999998</v>
      </c>
      <c r="K12" s="51">
        <v>53103.637799999997</v>
      </c>
      <c r="L12" s="51">
        <v>-21634.888599999998</v>
      </c>
      <c r="M12" s="58">
        <v>453731.19699999999</v>
      </c>
      <c r="R12" s="61"/>
    </row>
    <row r="13" spans="1:18" x14ac:dyDescent="0.15">
      <c r="A13" s="15" t="s">
        <v>10</v>
      </c>
      <c r="B13" s="57">
        <v>54633.645400000001</v>
      </c>
      <c r="C13" s="51">
        <v>25257.8819</v>
      </c>
      <c r="D13" s="51">
        <v>29375.763500000001</v>
      </c>
      <c r="E13" s="58">
        <v>2731728.0134000001</v>
      </c>
      <c r="F13" s="57">
        <v>10331.988799999999</v>
      </c>
      <c r="G13" s="51">
        <v>8057.4223000000002</v>
      </c>
      <c r="H13" s="51">
        <v>2274.566499999999</v>
      </c>
      <c r="I13" s="58">
        <v>1070052.8106</v>
      </c>
      <c r="J13" s="57">
        <v>10715.3279</v>
      </c>
      <c r="K13" s="51">
        <v>14889.0617</v>
      </c>
      <c r="L13" s="51">
        <v>-4173.7338</v>
      </c>
      <c r="M13" s="58">
        <v>456743.81020000001</v>
      </c>
      <c r="R13" s="61"/>
    </row>
    <row r="14" spans="1:18" x14ac:dyDescent="0.15">
      <c r="A14" s="15" t="s">
        <v>11</v>
      </c>
      <c r="B14" s="57">
        <v>47359.679300000003</v>
      </c>
      <c r="C14" s="51">
        <v>33354.854099999997</v>
      </c>
      <c r="D14" s="51">
        <v>14004.825200000007</v>
      </c>
      <c r="E14" s="59">
        <v>2811352.5156</v>
      </c>
      <c r="F14" s="57">
        <v>10524.8668</v>
      </c>
      <c r="G14" s="51">
        <v>8758.5406999999996</v>
      </c>
      <c r="H14" s="51">
        <v>1766.3261000000002</v>
      </c>
      <c r="I14" s="59">
        <v>1083968.3259000001</v>
      </c>
      <c r="J14" s="57">
        <v>13586.280500000001</v>
      </c>
      <c r="K14" s="51">
        <v>10153.06</v>
      </c>
      <c r="L14" s="51">
        <v>3433.2205000000013</v>
      </c>
      <c r="M14" s="59">
        <v>462415.27260000003</v>
      </c>
      <c r="R14" s="61"/>
    </row>
    <row r="15" spans="1:18" x14ac:dyDescent="0.15">
      <c r="A15" s="15" t="s">
        <v>12</v>
      </c>
      <c r="B15" s="57">
        <v>62167.8626</v>
      </c>
      <c r="C15" s="51">
        <v>58025.789799999999</v>
      </c>
      <c r="D15" s="51">
        <v>4142.0728000000017</v>
      </c>
      <c r="E15" s="58">
        <v>2873394.2450000001</v>
      </c>
      <c r="F15" s="57">
        <v>9896.2320999999993</v>
      </c>
      <c r="G15" s="51">
        <v>10239.2762</v>
      </c>
      <c r="H15" s="51">
        <v>-343.04410000000098</v>
      </c>
      <c r="I15" s="58">
        <v>1086385.9483</v>
      </c>
      <c r="J15" s="57">
        <v>21620.388500000001</v>
      </c>
      <c r="K15" s="51">
        <v>12036.764999999999</v>
      </c>
      <c r="L15" s="51">
        <v>9583.6235000000015</v>
      </c>
      <c r="M15" s="58">
        <v>475823.07870000001</v>
      </c>
    </row>
    <row r="16" spans="1:18" x14ac:dyDescent="0.15">
      <c r="A16" s="15" t="s">
        <v>13</v>
      </c>
      <c r="B16" s="57">
        <v>38245.750800000002</v>
      </c>
      <c r="C16" s="51">
        <v>27669.274099999999</v>
      </c>
      <c r="D16" s="51">
        <v>10576.476700000003</v>
      </c>
      <c r="E16" s="58">
        <v>2932831.8319000001</v>
      </c>
      <c r="F16" s="57">
        <v>7650.4561999999996</v>
      </c>
      <c r="G16" s="51">
        <v>6271.9681</v>
      </c>
      <c r="H16" s="51">
        <v>1378.4880999999996</v>
      </c>
      <c r="I16" s="58">
        <v>1095132.26</v>
      </c>
      <c r="J16" s="57">
        <v>16701.5942</v>
      </c>
      <c r="K16" s="51">
        <v>9304.2685000000001</v>
      </c>
      <c r="L16" s="51">
        <v>7397.3256999999994</v>
      </c>
      <c r="M16" s="58">
        <v>487199.78389999998</v>
      </c>
    </row>
    <row r="17" spans="1:19" x14ac:dyDescent="0.15">
      <c r="A17" s="15" t="s">
        <v>14</v>
      </c>
      <c r="B17" s="16">
        <v>39101.415200000003</v>
      </c>
      <c r="C17" s="17">
        <v>25758.848999999998</v>
      </c>
      <c r="D17" s="17">
        <v>13342.566200000005</v>
      </c>
      <c r="E17" s="20">
        <v>3087106.3372</v>
      </c>
      <c r="F17" s="16">
        <v>7044.6260000000002</v>
      </c>
      <c r="G17" s="17">
        <v>6548.9916000000003</v>
      </c>
      <c r="H17" s="17">
        <v>495.63439999999991</v>
      </c>
      <c r="I17" s="20">
        <v>1126636.6969999999</v>
      </c>
      <c r="J17" s="16">
        <v>8354.482</v>
      </c>
      <c r="K17" s="17">
        <v>9046.2131000000008</v>
      </c>
      <c r="L17" s="17">
        <v>-691.73110000000088</v>
      </c>
      <c r="M17" s="20">
        <v>488079.77970000001</v>
      </c>
    </row>
    <row r="18" spans="1:19" x14ac:dyDescent="0.15">
      <c r="A18" s="15" t="s">
        <v>15</v>
      </c>
      <c r="B18" s="16">
        <v>50147.925999999999</v>
      </c>
      <c r="C18" s="17">
        <v>37943.552000000003</v>
      </c>
      <c r="D18" s="17">
        <v>12204.373999999996</v>
      </c>
      <c r="E18" s="20">
        <v>3170558.4249999998</v>
      </c>
      <c r="F18" s="16">
        <v>10418.0542</v>
      </c>
      <c r="G18" s="17">
        <v>9637.4240000000009</v>
      </c>
      <c r="H18" s="17">
        <v>780.6301999999996</v>
      </c>
      <c r="I18" s="20">
        <v>1149379.8130999999</v>
      </c>
      <c r="J18" s="16">
        <v>12736.8138</v>
      </c>
      <c r="K18" s="17">
        <v>11252.585800000001</v>
      </c>
      <c r="L18" s="17">
        <v>1484.2279999999992</v>
      </c>
      <c r="M18" s="18">
        <v>491863.25319999998</v>
      </c>
    </row>
    <row r="19" spans="1:19" x14ac:dyDescent="0.15">
      <c r="A19" s="15" t="s">
        <v>16</v>
      </c>
      <c r="B19" s="21">
        <v>43302.977299999999</v>
      </c>
      <c r="C19" s="17">
        <v>53178.535499999998</v>
      </c>
      <c r="D19" s="17">
        <v>-9875.5581999999995</v>
      </c>
      <c r="E19" s="16">
        <v>3027976.3442000002</v>
      </c>
      <c r="F19" s="21">
        <v>10974.819299999999</v>
      </c>
      <c r="G19" s="17">
        <v>11834.611800000001</v>
      </c>
      <c r="H19" s="17">
        <v>-859.79250000000138</v>
      </c>
      <c r="I19" s="16">
        <v>1117546.0094000001</v>
      </c>
      <c r="J19" s="21">
        <v>14847.768599999999</v>
      </c>
      <c r="K19" s="17">
        <v>11506.375099999999</v>
      </c>
      <c r="L19" s="17">
        <v>3341.3935000000001</v>
      </c>
      <c r="M19" s="20">
        <v>495253.37540000002</v>
      </c>
    </row>
    <row r="20" spans="1:19" x14ac:dyDescent="0.15">
      <c r="A20" s="15" t="s">
        <v>17</v>
      </c>
      <c r="B20" s="21">
        <v>58873.404600000002</v>
      </c>
      <c r="C20" s="17">
        <v>36154.151700000002</v>
      </c>
      <c r="D20" s="17">
        <v>22719.252899999999</v>
      </c>
      <c r="E20" s="16">
        <v>3309350.8311999999</v>
      </c>
      <c r="F20" s="21">
        <v>10176.509599999999</v>
      </c>
      <c r="G20" s="17">
        <v>10379.9432</v>
      </c>
      <c r="H20" s="17">
        <v>-203.4336000000003</v>
      </c>
      <c r="I20" s="16">
        <v>1175117.9452</v>
      </c>
      <c r="J20" s="21">
        <v>13355.399299999999</v>
      </c>
      <c r="K20" s="17">
        <v>13986.490900000001</v>
      </c>
      <c r="L20" s="17">
        <v>-631.09160000000156</v>
      </c>
      <c r="M20" s="18">
        <v>497358.26699999999</v>
      </c>
    </row>
    <row r="21" spans="1:19" x14ac:dyDescent="0.15">
      <c r="A21" s="22" t="s">
        <v>18</v>
      </c>
      <c r="B21" s="23">
        <v>82877.828099999999</v>
      </c>
      <c r="C21" s="24">
        <v>35908.388200000001</v>
      </c>
      <c r="D21" s="25">
        <v>46969.439899999998</v>
      </c>
      <c r="E21" s="26">
        <v>3430055.2319</v>
      </c>
      <c r="F21" s="23">
        <v>18210.0062</v>
      </c>
      <c r="G21" s="24">
        <v>11432.9164</v>
      </c>
      <c r="H21" s="25">
        <v>6777.0897999999997</v>
      </c>
      <c r="I21" s="26">
        <v>1182373.6865999999</v>
      </c>
      <c r="J21" s="23">
        <v>25921.821499999998</v>
      </c>
      <c r="K21" s="24">
        <v>15593.117899999999</v>
      </c>
      <c r="L21" s="25">
        <v>10328.703599999999</v>
      </c>
      <c r="M21" s="26">
        <v>507196.5197</v>
      </c>
    </row>
    <row r="22" spans="1:19" ht="15" customHeight="1" x14ac:dyDescent="0.15">
      <c r="A22" s="7" t="s">
        <v>19</v>
      </c>
      <c r="B22" s="27">
        <f t="shared" ref="B22:L22" si="0">SUM(B10:B21)</f>
        <v>632280.0281</v>
      </c>
      <c r="C22" s="28">
        <f t="shared" si="0"/>
        <v>565694.99890000012</v>
      </c>
      <c r="D22" s="28">
        <f t="shared" si="0"/>
        <v>66585.029200000019</v>
      </c>
      <c r="E22" s="29"/>
      <c r="F22" s="27">
        <f t="shared" si="0"/>
        <v>135301.68650000001</v>
      </c>
      <c r="G22" s="28">
        <f t="shared" si="0"/>
        <v>150250.12089999998</v>
      </c>
      <c r="H22" s="28">
        <f t="shared" si="0"/>
        <v>-14948.434400000011</v>
      </c>
      <c r="I22" s="29"/>
      <c r="J22" s="27">
        <f t="shared" si="0"/>
        <v>204311.68729999999</v>
      </c>
      <c r="K22" s="28">
        <f t="shared" si="0"/>
        <v>190553.26760000002</v>
      </c>
      <c r="L22" s="28">
        <f>SUM(L10:L21)</f>
        <v>13758.419700000002</v>
      </c>
      <c r="M22" s="29"/>
    </row>
    <row r="23" spans="1:19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19" ht="12.75" x14ac:dyDescent="0.2">
      <c r="A24" s="6" t="s">
        <v>0</v>
      </c>
      <c r="B24" s="64" t="s">
        <v>28</v>
      </c>
      <c r="C24" s="65" t="s">
        <v>2</v>
      </c>
      <c r="D24" s="65"/>
      <c r="E24" s="66"/>
      <c r="F24" s="64" t="s">
        <v>20</v>
      </c>
      <c r="G24" s="65"/>
      <c r="H24" s="65"/>
      <c r="I24" s="66"/>
      <c r="J24" s="64" t="s">
        <v>21</v>
      </c>
      <c r="K24" s="65"/>
      <c r="L24" s="65"/>
      <c r="M24" s="66"/>
      <c r="N24" s="64" t="s">
        <v>22</v>
      </c>
      <c r="O24" s="65" t="s">
        <v>2</v>
      </c>
      <c r="P24" s="65"/>
      <c r="Q24" s="66"/>
    </row>
    <row r="25" spans="1:19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19" x14ac:dyDescent="0.15">
      <c r="A26" s="14" t="s">
        <v>7</v>
      </c>
      <c r="B26" s="55">
        <v>12748.7135</v>
      </c>
      <c r="C26" s="50">
        <v>13353.212799999999</v>
      </c>
      <c r="D26" s="50">
        <v>-604.49929999999949</v>
      </c>
      <c r="E26" s="56">
        <v>258784.4566</v>
      </c>
      <c r="F26" s="55">
        <v>1043.5559000000001</v>
      </c>
      <c r="G26" s="50">
        <v>2370.4348</v>
      </c>
      <c r="H26" s="50">
        <v>-1326.8788999999999</v>
      </c>
      <c r="I26" s="56">
        <v>48320.489099999999</v>
      </c>
      <c r="J26" s="55">
        <v>269.0403</v>
      </c>
      <c r="K26" s="50">
        <v>159.59739999999999</v>
      </c>
      <c r="L26" s="50">
        <v>109.44290000000001</v>
      </c>
      <c r="M26" s="56">
        <v>22780.379700000001</v>
      </c>
      <c r="N26" s="32">
        <f>B10+F10+J10+B26+F26+J26</f>
        <v>103352.3609</v>
      </c>
      <c r="O26" s="33">
        <f t="shared" ref="O26:O37" si="1">C10+G10+K10+C26+G26+K26</f>
        <v>85107.94219999999</v>
      </c>
      <c r="P26" s="33">
        <f>+N26-O26</f>
        <v>18244.418700000009</v>
      </c>
      <c r="Q26" s="34">
        <f>E10+I10+M10+E26+I26+M26</f>
        <v>5158891.3136</v>
      </c>
    </row>
    <row r="27" spans="1:19" x14ac:dyDescent="0.15">
      <c r="A27" s="15" t="s">
        <v>8</v>
      </c>
      <c r="B27" s="57">
        <v>12738.166499999999</v>
      </c>
      <c r="C27" s="51">
        <v>9311.9349999999995</v>
      </c>
      <c r="D27" s="51">
        <v>3426.2314999999999</v>
      </c>
      <c r="E27" s="58">
        <v>261928.6495</v>
      </c>
      <c r="F27" s="57">
        <v>1508.7375999999999</v>
      </c>
      <c r="G27" s="51">
        <v>1343.8746000000001</v>
      </c>
      <c r="H27" s="51">
        <v>164.86299999999983</v>
      </c>
      <c r="I27" s="58">
        <v>48400.854599999999</v>
      </c>
      <c r="J27" s="57">
        <v>208.02879999999999</v>
      </c>
      <c r="K27" s="51">
        <v>46.632100000000001</v>
      </c>
      <c r="L27" s="51">
        <v>161.39669999999998</v>
      </c>
      <c r="M27" s="58">
        <v>22868.897700000001</v>
      </c>
      <c r="N27" s="35">
        <f t="shared" ref="N27:N37" si="2">B11+F11+J11+B27+F27+J27</f>
        <v>101886.6115</v>
      </c>
      <c r="O27" s="36">
        <f t="shared" si="1"/>
        <v>109110.88089999999</v>
      </c>
      <c r="P27" s="36">
        <f t="shared" ref="P27:P37" si="3">+N27-O27</f>
        <v>-7224.2693999999901</v>
      </c>
      <c r="Q27" s="37">
        <f t="shared" ref="Q27:Q37" si="4">E11+I11+M11+E27+I27+M27</f>
        <v>4855587.9644999998</v>
      </c>
    </row>
    <row r="28" spans="1:19" x14ac:dyDescent="0.15">
      <c r="A28" s="15" t="s">
        <v>9</v>
      </c>
      <c r="B28" s="57">
        <v>66221.042499999996</v>
      </c>
      <c r="C28" s="51">
        <v>34669.658199999998</v>
      </c>
      <c r="D28" s="51">
        <v>31551.384299999998</v>
      </c>
      <c r="E28" s="58">
        <v>288703.70240000001</v>
      </c>
      <c r="F28" s="57">
        <v>3609.7712000000001</v>
      </c>
      <c r="G28" s="51">
        <v>4271.0316000000003</v>
      </c>
      <c r="H28" s="51">
        <v>-661.26040000000012</v>
      </c>
      <c r="I28" s="58">
        <v>45583.527699999999</v>
      </c>
      <c r="J28" s="57">
        <v>180.09970000000001</v>
      </c>
      <c r="K28" s="51">
        <v>51.005000000000003</v>
      </c>
      <c r="L28" s="51">
        <v>129.09470000000002</v>
      </c>
      <c r="M28" s="58">
        <v>23060.6077</v>
      </c>
      <c r="N28" s="35">
        <f t="shared" si="2"/>
        <v>155403.66069999995</v>
      </c>
      <c r="O28" s="36">
        <f t="shared" si="1"/>
        <v>253676.6372</v>
      </c>
      <c r="P28" s="36">
        <f t="shared" si="3"/>
        <v>-98272.976500000048</v>
      </c>
      <c r="Q28" s="37">
        <f t="shared" si="4"/>
        <v>4270811.3782000002</v>
      </c>
    </row>
    <row r="29" spans="1:19" x14ac:dyDescent="0.15">
      <c r="A29" s="15" t="s">
        <v>10</v>
      </c>
      <c r="B29" s="57">
        <v>12435.220499999999</v>
      </c>
      <c r="C29" s="51">
        <v>21773.081699999999</v>
      </c>
      <c r="D29" s="51">
        <v>-9337.8611999999994</v>
      </c>
      <c r="E29" s="58">
        <v>280596.15700000001</v>
      </c>
      <c r="F29" s="57">
        <v>788.21879999999999</v>
      </c>
      <c r="G29" s="51">
        <v>2515.4092999999998</v>
      </c>
      <c r="H29" s="51">
        <v>-1727.1904999999997</v>
      </c>
      <c r="I29" s="58">
        <v>43615.924099999997</v>
      </c>
      <c r="J29" s="57">
        <v>1826.6822</v>
      </c>
      <c r="K29" s="51">
        <v>543.36239999999998</v>
      </c>
      <c r="L29" s="51">
        <v>1283.3198</v>
      </c>
      <c r="M29" s="58">
        <v>23827.262599999998</v>
      </c>
      <c r="N29" s="35">
        <f t="shared" si="2"/>
        <v>90731.083599999998</v>
      </c>
      <c r="O29" s="36">
        <f t="shared" si="1"/>
        <v>73036.219299999997</v>
      </c>
      <c r="P29" s="36">
        <f t="shared" si="3"/>
        <v>17694.864300000001</v>
      </c>
      <c r="Q29" s="37">
        <f t="shared" si="4"/>
        <v>4606563.9779000003</v>
      </c>
    </row>
    <row r="30" spans="1:19" x14ac:dyDescent="0.15">
      <c r="A30" s="15" t="s">
        <v>11</v>
      </c>
      <c r="B30" s="57">
        <v>9611.5290000000005</v>
      </c>
      <c r="C30" s="51">
        <v>13474.7233</v>
      </c>
      <c r="D30" s="51">
        <v>-3863.1942999999992</v>
      </c>
      <c r="E30" s="59">
        <v>277538.56809999997</v>
      </c>
      <c r="F30" s="57">
        <v>785.7396</v>
      </c>
      <c r="G30" s="51">
        <v>5211.3050000000003</v>
      </c>
      <c r="H30" s="51">
        <v>-4425.5654000000004</v>
      </c>
      <c r="I30" s="59">
        <v>39726.071900000003</v>
      </c>
      <c r="J30" s="57">
        <v>248.47909999999999</v>
      </c>
      <c r="K30" s="51">
        <v>35.122700000000002</v>
      </c>
      <c r="L30" s="51">
        <v>213.35639999999998</v>
      </c>
      <c r="M30" s="59">
        <v>23289.425599999999</v>
      </c>
      <c r="N30" s="35">
        <f t="shared" si="2"/>
        <v>82116.574299999993</v>
      </c>
      <c r="O30" s="36">
        <f t="shared" si="1"/>
        <v>70987.60579999999</v>
      </c>
      <c r="P30" s="36">
        <f t="shared" si="3"/>
        <v>11128.968500000003</v>
      </c>
      <c r="Q30" s="38">
        <f t="shared" si="4"/>
        <v>4698290.1796999993</v>
      </c>
    </row>
    <row r="31" spans="1:19" x14ac:dyDescent="0.15">
      <c r="A31" s="15" t="s">
        <v>12</v>
      </c>
      <c r="B31" s="57">
        <v>12587.243899999999</v>
      </c>
      <c r="C31" s="51">
        <v>13379.1921</v>
      </c>
      <c r="D31" s="51">
        <v>-791.94820000000072</v>
      </c>
      <c r="E31" s="58">
        <v>277171.3553</v>
      </c>
      <c r="F31" s="57">
        <v>925.84780000000001</v>
      </c>
      <c r="G31" s="51">
        <v>1864.6166000000001</v>
      </c>
      <c r="H31" s="51">
        <v>-938.76880000000006</v>
      </c>
      <c r="I31" s="58">
        <v>39058.110500000003</v>
      </c>
      <c r="J31" s="57">
        <v>966.798</v>
      </c>
      <c r="K31" s="51">
        <v>36.621499999999997</v>
      </c>
      <c r="L31" s="51">
        <v>930.17650000000003</v>
      </c>
      <c r="M31" s="58">
        <v>24198.104599999999</v>
      </c>
      <c r="N31" s="35">
        <f t="shared" si="2"/>
        <v>108164.3729</v>
      </c>
      <c r="O31" s="36">
        <f t="shared" si="1"/>
        <v>95582.261199999979</v>
      </c>
      <c r="P31" s="36">
        <f t="shared" si="3"/>
        <v>12582.111700000023</v>
      </c>
      <c r="Q31" s="37">
        <f t="shared" si="4"/>
        <v>4776030.8424000014</v>
      </c>
    </row>
    <row r="32" spans="1:19" x14ac:dyDescent="0.15">
      <c r="A32" s="15" t="s">
        <v>13</v>
      </c>
      <c r="B32" s="57">
        <v>6545.2592000000004</v>
      </c>
      <c r="C32" s="51">
        <v>7227.3076000000001</v>
      </c>
      <c r="D32" s="51">
        <v>-682.04839999999967</v>
      </c>
      <c r="E32" s="58">
        <v>276879.88939999999</v>
      </c>
      <c r="F32" s="57">
        <v>611.85789999999997</v>
      </c>
      <c r="G32" s="51">
        <v>469.60629999999998</v>
      </c>
      <c r="H32" s="51">
        <v>142.2516</v>
      </c>
      <c r="I32" s="58">
        <v>39616.789799999999</v>
      </c>
      <c r="J32" s="57">
        <v>290.84969999999998</v>
      </c>
      <c r="K32" s="51">
        <v>277.30489999999998</v>
      </c>
      <c r="L32" s="51">
        <v>13.544800000000009</v>
      </c>
      <c r="M32" s="58">
        <v>24309.622800000001</v>
      </c>
      <c r="N32" s="35">
        <f t="shared" si="2"/>
        <v>70045.768000000011</v>
      </c>
      <c r="O32" s="36">
        <f t="shared" si="1"/>
        <v>51219.729500000001</v>
      </c>
      <c r="P32" s="36">
        <f t="shared" si="3"/>
        <v>18826.03850000001</v>
      </c>
      <c r="Q32" s="37">
        <f t="shared" si="4"/>
        <v>4855970.1778000006</v>
      </c>
      <c r="S32" s="63"/>
    </row>
    <row r="33" spans="1:19" x14ac:dyDescent="0.15">
      <c r="A33" s="15" t="s">
        <v>14</v>
      </c>
      <c r="B33" s="16">
        <v>6054.4898000000003</v>
      </c>
      <c r="C33" s="17">
        <v>9868.5910999999996</v>
      </c>
      <c r="D33" s="17">
        <v>-3814.1012999999994</v>
      </c>
      <c r="E33" s="20">
        <v>273801.8175</v>
      </c>
      <c r="F33" s="16">
        <v>381.66</v>
      </c>
      <c r="G33" s="17">
        <v>575.79399999999998</v>
      </c>
      <c r="H33" s="17">
        <v>-194.13399999999996</v>
      </c>
      <c r="I33" s="20">
        <v>39777.609299999996</v>
      </c>
      <c r="J33" s="16">
        <v>23.3964</v>
      </c>
      <c r="K33" s="17">
        <v>20.9468</v>
      </c>
      <c r="L33" s="17">
        <v>2.4496000000000002</v>
      </c>
      <c r="M33" s="20">
        <v>23886.908200000002</v>
      </c>
      <c r="N33" s="35">
        <f t="shared" si="2"/>
        <v>60960.069400000015</v>
      </c>
      <c r="O33" s="36">
        <f t="shared" si="1"/>
        <v>51819.385600000001</v>
      </c>
      <c r="P33" s="36">
        <f>+N33-O33</f>
        <v>9140.6838000000134</v>
      </c>
      <c r="Q33" s="39">
        <f t="shared" si="4"/>
        <v>5039289.1488999994</v>
      </c>
    </row>
    <row r="34" spans="1:19" x14ac:dyDescent="0.15">
      <c r="A34" s="15" t="s">
        <v>15</v>
      </c>
      <c r="B34" s="16">
        <v>6504.1355000000003</v>
      </c>
      <c r="C34" s="17">
        <v>9724.6422000000002</v>
      </c>
      <c r="D34" s="17">
        <v>-3220.5066999999999</v>
      </c>
      <c r="E34" s="20">
        <v>272011.75550000003</v>
      </c>
      <c r="F34" s="16">
        <v>792.74599999999998</v>
      </c>
      <c r="G34" s="17">
        <v>2003.6096</v>
      </c>
      <c r="H34" s="17">
        <v>-1210.8636000000001</v>
      </c>
      <c r="I34" s="20">
        <v>38679.745000000003</v>
      </c>
      <c r="J34" s="16">
        <v>491.2038</v>
      </c>
      <c r="K34" s="17">
        <v>467.15640000000002</v>
      </c>
      <c r="L34" s="17">
        <v>24.047399999999982</v>
      </c>
      <c r="M34" s="20">
        <v>23223.215400000001</v>
      </c>
      <c r="N34" s="35">
        <f t="shared" si="2"/>
        <v>81090.879300000001</v>
      </c>
      <c r="O34" s="36">
        <f t="shared" si="1"/>
        <v>71028.97</v>
      </c>
      <c r="P34" s="36">
        <f t="shared" si="3"/>
        <v>10061.909299999999</v>
      </c>
      <c r="Q34" s="37">
        <f t="shared" si="4"/>
        <v>5145716.2072000001</v>
      </c>
    </row>
    <row r="35" spans="1:19" x14ac:dyDescent="0.15">
      <c r="A35" s="15" t="s">
        <v>16</v>
      </c>
      <c r="B35" s="21">
        <v>11847.814899999999</v>
      </c>
      <c r="C35" s="17">
        <v>9203.6880999999994</v>
      </c>
      <c r="D35" s="17">
        <v>2644.1268</v>
      </c>
      <c r="E35" s="18">
        <v>271422.30969999998</v>
      </c>
      <c r="F35" s="21">
        <v>611.27350000000001</v>
      </c>
      <c r="G35" s="17">
        <v>946.63570000000004</v>
      </c>
      <c r="H35" s="17">
        <v>-335.36220000000003</v>
      </c>
      <c r="I35" s="16">
        <v>37948.403299999998</v>
      </c>
      <c r="J35" s="21">
        <v>33.357999999999997</v>
      </c>
      <c r="K35" s="17">
        <v>31.314499999999999</v>
      </c>
      <c r="L35" s="17">
        <v>2.0434999999999981</v>
      </c>
      <c r="M35" s="16">
        <v>23098.734799999998</v>
      </c>
      <c r="N35" s="40">
        <f t="shared" si="2"/>
        <v>81618.011599999983</v>
      </c>
      <c r="O35" s="36">
        <f t="shared" si="1"/>
        <v>86701.160699999993</v>
      </c>
      <c r="P35" s="36">
        <f t="shared" si="3"/>
        <v>-5083.1491000000096</v>
      </c>
      <c r="Q35" s="39">
        <f>E19+I19+M19+E35+I35+M35</f>
        <v>4973245.1768000005</v>
      </c>
    </row>
    <row r="36" spans="1:19" x14ac:dyDescent="0.15">
      <c r="A36" s="15" t="s">
        <v>17</v>
      </c>
      <c r="B36" s="21">
        <v>11743.1121</v>
      </c>
      <c r="C36" s="17">
        <v>13919.1181</v>
      </c>
      <c r="D36" s="17">
        <v>-2176.0059999999994</v>
      </c>
      <c r="E36" s="20">
        <v>269691.9498</v>
      </c>
      <c r="F36" s="21">
        <v>543.30539999999996</v>
      </c>
      <c r="G36" s="17">
        <v>1140.1649</v>
      </c>
      <c r="H36" s="17">
        <v>-596.85950000000003</v>
      </c>
      <c r="I36" s="16">
        <v>37857.8747</v>
      </c>
      <c r="J36" s="21">
        <v>961.03510000000006</v>
      </c>
      <c r="K36" s="17">
        <v>175.93119999999999</v>
      </c>
      <c r="L36" s="17">
        <v>785.10390000000007</v>
      </c>
      <c r="M36" s="16">
        <v>23702.260200000001</v>
      </c>
      <c r="N36" s="40">
        <f t="shared" si="2"/>
        <v>95652.766099999993</v>
      </c>
      <c r="O36" s="36">
        <f t="shared" si="1"/>
        <v>75755.8</v>
      </c>
      <c r="P36" s="36">
        <f t="shared" si="3"/>
        <v>19896.966099999991</v>
      </c>
      <c r="Q36" s="37">
        <f t="shared" si="4"/>
        <v>5313079.1280999994</v>
      </c>
      <c r="S36" s="61"/>
    </row>
    <row r="37" spans="1:19" x14ac:dyDescent="0.15">
      <c r="A37" s="22" t="s">
        <v>18</v>
      </c>
      <c r="B37" s="23">
        <v>18207.3701</v>
      </c>
      <c r="C37" s="24">
        <v>13493.436600000001</v>
      </c>
      <c r="D37" s="25">
        <v>4713.9334999999992</v>
      </c>
      <c r="E37" s="26">
        <v>274644.62099999998</v>
      </c>
      <c r="F37" s="23">
        <v>1163.1774</v>
      </c>
      <c r="G37" s="24">
        <v>1216.9150999999999</v>
      </c>
      <c r="H37" s="25">
        <v>-53.737699999999904</v>
      </c>
      <c r="I37" s="26">
        <v>37233.307200000003</v>
      </c>
      <c r="J37" s="23">
        <v>160.37970000000001</v>
      </c>
      <c r="K37" s="24">
        <v>27.573499999999999</v>
      </c>
      <c r="L37" s="25">
        <v>132.80620000000002</v>
      </c>
      <c r="M37" s="26">
        <v>23332.836599999999</v>
      </c>
      <c r="N37" s="41">
        <f t="shared" si="2"/>
        <v>146540.58299999998</v>
      </c>
      <c r="O37" s="28">
        <f t="shared" si="1"/>
        <v>77672.347699999998</v>
      </c>
      <c r="P37" s="42">
        <f t="shared" si="3"/>
        <v>68868.235299999986</v>
      </c>
      <c r="Q37" s="43">
        <f t="shared" si="4"/>
        <v>5454836.2029999997</v>
      </c>
    </row>
    <row r="38" spans="1:19" ht="15" customHeight="1" x14ac:dyDescent="0.15">
      <c r="A38" s="7" t="s">
        <v>19</v>
      </c>
      <c r="B38" s="27">
        <f t="shared" ref="B38:D38" si="5">SUM(B26:B37)</f>
        <v>187244.0975</v>
      </c>
      <c r="C38" s="28">
        <f t="shared" si="5"/>
        <v>169398.58679999999</v>
      </c>
      <c r="D38" s="28">
        <f t="shared" si="5"/>
        <v>17845.510699999999</v>
      </c>
      <c r="E38" s="29"/>
      <c r="F38" s="27">
        <f t="shared" ref="F38:L38" si="6">SUM(F26:F37)</f>
        <v>12765.891099999999</v>
      </c>
      <c r="G38" s="28">
        <f t="shared" si="6"/>
        <v>23929.397499999999</v>
      </c>
      <c r="H38" s="28">
        <f t="shared" si="6"/>
        <v>-11163.506400000002</v>
      </c>
      <c r="I38" s="29"/>
      <c r="J38" s="27">
        <f t="shared" si="6"/>
        <v>5659.3508000000002</v>
      </c>
      <c r="K38" s="27">
        <f t="shared" si="6"/>
        <v>1872.5683999999999</v>
      </c>
      <c r="L38" s="28">
        <f t="shared" si="6"/>
        <v>3786.7824000000005</v>
      </c>
      <c r="M38" s="29"/>
      <c r="N38" s="27">
        <f>SUM(N26:N37)</f>
        <v>1177562.7412999999</v>
      </c>
      <c r="O38" s="27">
        <f>SUM(O26:O37)</f>
        <v>1101698.9401</v>
      </c>
      <c r="P38" s="28">
        <f>SUM(P26:P37)</f>
        <v>75863.801199999987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64" t="s">
        <v>24</v>
      </c>
      <c r="C40" s="65"/>
      <c r="D40" s="65"/>
      <c r="E40" s="66"/>
      <c r="F40" s="64" t="s">
        <v>29</v>
      </c>
      <c r="G40" s="65"/>
      <c r="H40" s="65"/>
      <c r="I40" s="66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64" t="s">
        <v>26</v>
      </c>
      <c r="C41" s="65"/>
      <c r="D41" s="65"/>
      <c r="E41" s="66"/>
      <c r="F41" s="64" t="s">
        <v>25</v>
      </c>
      <c r="G41" s="65"/>
      <c r="H41" s="65"/>
      <c r="I41" s="66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50">
        <v>2011.3221000000001</v>
      </c>
      <c r="C43" s="50">
        <v>1657.9926</v>
      </c>
      <c r="D43" s="50">
        <v>353.32950000000005</v>
      </c>
      <c r="E43" s="50">
        <v>404350.103</v>
      </c>
      <c r="F43" s="50">
        <v>7715.2037</v>
      </c>
      <c r="G43" s="50">
        <v>4778.0176000000001</v>
      </c>
      <c r="H43" s="50">
        <v>2937.1860999999999</v>
      </c>
      <c r="I43" s="58">
        <v>177340.74350000001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51">
        <v>1920.3724999999999</v>
      </c>
      <c r="C44" s="51">
        <v>1980.1409000000001</v>
      </c>
      <c r="D44" s="51">
        <v>-59.768400000000156</v>
      </c>
      <c r="E44" s="51">
        <v>379720.2965</v>
      </c>
      <c r="F44" s="51">
        <v>9025.9467999999997</v>
      </c>
      <c r="G44" s="51">
        <v>6157.1441999999997</v>
      </c>
      <c r="H44" s="51">
        <v>2868.8026</v>
      </c>
      <c r="I44" s="58">
        <v>180134.97399999999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51">
        <v>1833.2589</v>
      </c>
      <c r="C45" s="51">
        <v>3131.5648999999999</v>
      </c>
      <c r="D45" s="51">
        <v>-1298.3059999999998</v>
      </c>
      <c r="E45" s="51">
        <v>344004.65629999997</v>
      </c>
      <c r="F45" s="51">
        <v>7806.7155000000002</v>
      </c>
      <c r="G45" s="51">
        <v>30817.745500000001</v>
      </c>
      <c r="H45" s="51">
        <v>-23011.03</v>
      </c>
      <c r="I45" s="59">
        <v>143285.0632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51">
        <v>2396.2237</v>
      </c>
      <c r="C46" s="51">
        <v>920.7577</v>
      </c>
      <c r="D46" s="51">
        <v>1475.4659999999999</v>
      </c>
      <c r="E46" s="51">
        <v>370637.5711</v>
      </c>
      <c r="F46" s="51">
        <v>5987.1657999999998</v>
      </c>
      <c r="G46" s="51">
        <v>4870.4970999999996</v>
      </c>
      <c r="H46" s="51">
        <v>1116.6687000000002</v>
      </c>
      <c r="I46" s="58">
        <v>149100.99249999999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51">
        <v>2688.4205000000002</v>
      </c>
      <c r="C47" s="51">
        <v>949.64790000000005</v>
      </c>
      <c r="D47" s="51">
        <v>1738.7726000000002</v>
      </c>
      <c r="E47" s="51">
        <v>376724.38660000003</v>
      </c>
      <c r="F47" s="51">
        <v>5808.1280999999999</v>
      </c>
      <c r="G47" s="51">
        <v>4317.0002999999997</v>
      </c>
      <c r="H47" s="51">
        <v>1491.1278000000002</v>
      </c>
      <c r="I47" s="58">
        <v>152266.15969999999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51">
        <v>1620.3605</v>
      </c>
      <c r="C48" s="51">
        <v>978.94880000000001</v>
      </c>
      <c r="D48" s="51">
        <v>641.4117</v>
      </c>
      <c r="E48" s="51">
        <v>380661.97100000002</v>
      </c>
      <c r="F48" s="51">
        <v>10137.278399999999</v>
      </c>
      <c r="G48" s="51">
        <v>4963.0893999999998</v>
      </c>
      <c r="H48" s="51">
        <v>5174.1889999999994</v>
      </c>
      <c r="I48" s="58">
        <v>159694.1347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51">
        <v>1266.3904</v>
      </c>
      <c r="C49" s="51">
        <v>993.72900000000004</v>
      </c>
      <c r="D49" s="51">
        <v>272.66139999999996</v>
      </c>
      <c r="E49" s="51">
        <v>381824.39399999997</v>
      </c>
      <c r="F49" s="51">
        <v>7980.9997999999996</v>
      </c>
      <c r="G49" s="51">
        <v>1828.15</v>
      </c>
      <c r="H49" s="51">
        <v>6152.8498</v>
      </c>
      <c r="I49" s="58">
        <v>169662.02859999999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51">
        <v>1214.4338</v>
      </c>
      <c r="C50" s="51">
        <v>1037.6339</v>
      </c>
      <c r="D50" s="17">
        <v>176.79989999999998</v>
      </c>
      <c r="E50" s="51">
        <v>395472.26400000002</v>
      </c>
      <c r="F50" s="51">
        <v>5305.4089999999997</v>
      </c>
      <c r="G50" s="51">
        <v>3854.6415000000002</v>
      </c>
      <c r="H50" s="17">
        <v>1450.7674999999995</v>
      </c>
      <c r="I50" s="19">
        <v>172551.92170000001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51">
        <v>1609.2506000000001</v>
      </c>
      <c r="C51" s="51">
        <v>1095.4574</v>
      </c>
      <c r="D51" s="17">
        <v>513.79320000000007</v>
      </c>
      <c r="E51" s="51">
        <v>401649.32640000002</v>
      </c>
      <c r="F51" s="51">
        <v>6415.8459999999995</v>
      </c>
      <c r="G51" s="51">
        <v>5989.9870000000001</v>
      </c>
      <c r="H51" s="17">
        <v>425.85899999999947</v>
      </c>
      <c r="I51" s="18">
        <v>173788.4852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51">
        <v>1826.6759999999999</v>
      </c>
      <c r="C52" s="51">
        <v>1452.7472</v>
      </c>
      <c r="D52" s="17">
        <v>373.92879999999991</v>
      </c>
      <c r="E52" s="51">
        <v>387077.28659999999</v>
      </c>
      <c r="F52" s="51">
        <v>6159.8329999999996</v>
      </c>
      <c r="G52" s="51">
        <v>6003.5303999999996</v>
      </c>
      <c r="H52" s="17">
        <v>156.30259999999998</v>
      </c>
      <c r="I52" s="18">
        <v>174678.11249999999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51">
        <v>1692.2928999999999</v>
      </c>
      <c r="C53" s="51">
        <v>1129.9412</v>
      </c>
      <c r="D53" s="17">
        <v>562.35169999999994</v>
      </c>
      <c r="E53" s="51">
        <v>413542.62400000001</v>
      </c>
      <c r="F53" s="51">
        <v>5658.2182000000003</v>
      </c>
      <c r="G53" s="51">
        <v>5938.4418999999998</v>
      </c>
      <c r="H53" s="17">
        <v>-280.22369999999955</v>
      </c>
      <c r="I53" s="18">
        <v>176384.7237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52">
        <v>7650.9270999999999</v>
      </c>
      <c r="C54" s="52">
        <v>1398.7003</v>
      </c>
      <c r="D54" s="25">
        <v>6252.2268000000004</v>
      </c>
      <c r="E54" s="52">
        <v>421064.12910000002</v>
      </c>
      <c r="F54" s="52">
        <v>8574.2443000000003</v>
      </c>
      <c r="G54" s="52">
        <v>8681.3898000000008</v>
      </c>
      <c r="H54" s="25">
        <v>-107.14550000000054</v>
      </c>
      <c r="I54" s="53">
        <v>176801.98569999999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27729.929000000004</v>
      </c>
      <c r="C55" s="27">
        <f t="shared" si="7"/>
        <v>16727.261799999997</v>
      </c>
      <c r="D55" s="28">
        <f t="shared" si="7"/>
        <v>11002.6672</v>
      </c>
      <c r="E55" s="27"/>
      <c r="F55" s="27">
        <f t="shared" si="7"/>
        <v>86574.988599999997</v>
      </c>
      <c r="G55" s="27">
        <f t="shared" si="7"/>
        <v>88199.63470000001</v>
      </c>
      <c r="H55" s="28">
        <f t="shared" si="7"/>
        <v>-1624.6460999999995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2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64" t="s">
        <v>1</v>
      </c>
      <c r="C64" s="65"/>
      <c r="D64" s="65"/>
      <c r="E64" s="66"/>
      <c r="F64" s="64" t="s">
        <v>2</v>
      </c>
      <c r="G64" s="65" t="s">
        <v>2</v>
      </c>
      <c r="H64" s="65"/>
      <c r="I64" s="66"/>
      <c r="J64" s="64" t="s">
        <v>27</v>
      </c>
      <c r="K64" s="65" t="s">
        <v>2</v>
      </c>
      <c r="L64" s="65"/>
      <c r="M64" s="66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5">
        <v>55042.9496</v>
      </c>
      <c r="C66" s="50">
        <v>37861.688999999998</v>
      </c>
      <c r="D66" s="50">
        <v>17181.260600000001</v>
      </c>
      <c r="E66" s="56">
        <v>2015714.9053</v>
      </c>
      <c r="F66" s="55">
        <v>13508.2708</v>
      </c>
      <c r="G66" s="50">
        <v>10555.741599999999</v>
      </c>
      <c r="H66" s="50">
        <v>2952.5292000000009</v>
      </c>
      <c r="I66" s="56">
        <v>922032.0638</v>
      </c>
      <c r="J66" s="55">
        <v>13412.8752</v>
      </c>
      <c r="K66" s="50">
        <v>14279.206</v>
      </c>
      <c r="L66" s="50">
        <v>-866.33079999999973</v>
      </c>
      <c r="M66" s="56">
        <v>415033.29249999998</v>
      </c>
    </row>
    <row r="67" spans="1:17" x14ac:dyDescent="0.15">
      <c r="A67" s="15" t="s">
        <v>8</v>
      </c>
      <c r="B67" s="57">
        <v>49267.640299999999</v>
      </c>
      <c r="C67" s="51">
        <v>62026.609199999999</v>
      </c>
      <c r="D67" s="51">
        <v>-12758.9689</v>
      </c>
      <c r="E67" s="58">
        <v>1852031.6414999999</v>
      </c>
      <c r="F67" s="57">
        <v>12775.3732</v>
      </c>
      <c r="G67" s="51">
        <v>14205.348599999999</v>
      </c>
      <c r="H67" s="51">
        <v>-1429.9753999999994</v>
      </c>
      <c r="I67" s="58">
        <v>883680.6642</v>
      </c>
      <c r="J67" s="57">
        <v>19724.308000000001</v>
      </c>
      <c r="K67" s="51">
        <v>14363.1685</v>
      </c>
      <c r="L67" s="51">
        <v>5361.1395000000011</v>
      </c>
      <c r="M67" s="58">
        <v>421252.84620000003</v>
      </c>
    </row>
    <row r="68" spans="1:17" x14ac:dyDescent="0.15">
      <c r="A68" s="15" t="s">
        <v>9</v>
      </c>
      <c r="B68" s="57">
        <v>39757.176500000001</v>
      </c>
      <c r="C68" s="51">
        <v>108096.22809999999</v>
      </c>
      <c r="D68" s="51">
        <v>-68339.051599999992</v>
      </c>
      <c r="E68" s="58">
        <v>1555996.9816999999</v>
      </c>
      <c r="F68" s="57">
        <v>12011.661899999999</v>
      </c>
      <c r="G68" s="51">
        <v>39009.8338</v>
      </c>
      <c r="H68" s="51">
        <v>-26998.171900000001</v>
      </c>
      <c r="I68" s="58">
        <v>778750.02020000003</v>
      </c>
      <c r="J68" s="57">
        <v>24950.201700000001</v>
      </c>
      <c r="K68" s="51">
        <v>51966.589599999999</v>
      </c>
      <c r="L68" s="51">
        <v>-27016.387899999998</v>
      </c>
      <c r="M68" s="58">
        <v>372736.2291</v>
      </c>
    </row>
    <row r="69" spans="1:17" x14ac:dyDescent="0.15">
      <c r="A69" s="15" t="s">
        <v>10</v>
      </c>
      <c r="B69" s="57">
        <v>48052.372799999997</v>
      </c>
      <c r="C69" s="51">
        <v>23653.6047</v>
      </c>
      <c r="D69" s="51">
        <v>24398.768099999998</v>
      </c>
      <c r="E69" s="58">
        <v>1739232.5385</v>
      </c>
      <c r="F69" s="57">
        <v>9938.3618000000006</v>
      </c>
      <c r="G69" s="51">
        <v>7272.4683999999997</v>
      </c>
      <c r="H69" s="51">
        <v>2665.8934000000008</v>
      </c>
      <c r="I69" s="58">
        <v>825382.44609999994</v>
      </c>
      <c r="J69" s="57">
        <v>10616.805399999999</v>
      </c>
      <c r="K69" s="51">
        <v>12397.7513</v>
      </c>
      <c r="L69" s="51">
        <v>-1780.9459000000006</v>
      </c>
      <c r="M69" s="58">
        <v>377895.28419999999</v>
      </c>
    </row>
    <row r="70" spans="1:17" x14ac:dyDescent="0.15">
      <c r="A70" s="15" t="s">
        <v>11</v>
      </c>
      <c r="B70" s="57">
        <v>39349.136100000003</v>
      </c>
      <c r="C70" s="51">
        <v>30501.134399999999</v>
      </c>
      <c r="D70" s="51">
        <v>8848.0017000000043</v>
      </c>
      <c r="E70" s="59">
        <v>1794154.1697</v>
      </c>
      <c r="F70" s="57">
        <v>8541.6936000000005</v>
      </c>
      <c r="G70" s="51">
        <v>7204.3518000000004</v>
      </c>
      <c r="H70" s="51">
        <v>1337.3418000000001</v>
      </c>
      <c r="I70" s="59">
        <v>836369.51630000002</v>
      </c>
      <c r="J70" s="57">
        <v>13296.0977</v>
      </c>
      <c r="K70" s="51">
        <v>9398.7723999999998</v>
      </c>
      <c r="L70" s="51">
        <v>3897.3253000000004</v>
      </c>
      <c r="M70" s="59">
        <v>383977.72350000002</v>
      </c>
    </row>
    <row r="71" spans="1:17" x14ac:dyDescent="0.15">
      <c r="A71" s="15" t="s">
        <v>12</v>
      </c>
      <c r="B71" s="57">
        <v>58656.190300000002</v>
      </c>
      <c r="C71" s="51">
        <v>53356.996599999999</v>
      </c>
      <c r="D71" s="51">
        <v>5299.1937000000034</v>
      </c>
      <c r="E71" s="58">
        <v>1833071.1503999999</v>
      </c>
      <c r="F71" s="57">
        <v>9510.1239000000005</v>
      </c>
      <c r="G71" s="51">
        <v>8088.5749999999998</v>
      </c>
      <c r="H71" s="51">
        <v>1421.5489000000007</v>
      </c>
      <c r="I71" s="58">
        <v>838303.07620000001</v>
      </c>
      <c r="J71" s="57">
        <v>20155.1322</v>
      </c>
      <c r="K71" s="51">
        <v>11375.7328</v>
      </c>
      <c r="L71" s="51">
        <v>8779.3994000000002</v>
      </c>
      <c r="M71" s="58">
        <v>396317.55440000002</v>
      </c>
    </row>
    <row r="72" spans="1:17" x14ac:dyDescent="0.15">
      <c r="A72" s="15" t="s">
        <v>13</v>
      </c>
      <c r="B72" s="57">
        <v>35803.4254</v>
      </c>
      <c r="C72" s="51">
        <v>24678.971600000001</v>
      </c>
      <c r="D72" s="51">
        <v>11124.453799999999</v>
      </c>
      <c r="E72" s="58">
        <v>1886626.1428</v>
      </c>
      <c r="F72" s="57">
        <v>7490.4880999999996</v>
      </c>
      <c r="G72" s="51">
        <v>5635.1760000000004</v>
      </c>
      <c r="H72" s="51">
        <v>1855.3120999999992</v>
      </c>
      <c r="I72" s="58">
        <v>847128.94949999999</v>
      </c>
      <c r="J72" s="57">
        <v>16617.5262</v>
      </c>
      <c r="K72" s="51">
        <v>8411.33</v>
      </c>
      <c r="L72" s="51">
        <v>8206.1962000000003</v>
      </c>
      <c r="M72" s="58">
        <v>408475.95030000003</v>
      </c>
    </row>
    <row r="73" spans="1:17" x14ac:dyDescent="0.15">
      <c r="A73" s="15" t="s">
        <v>14</v>
      </c>
      <c r="B73" s="16">
        <v>33881.543100000003</v>
      </c>
      <c r="C73" s="17">
        <v>23269.376700000001</v>
      </c>
      <c r="D73" s="17">
        <v>10612.166400000002</v>
      </c>
      <c r="E73" s="20">
        <v>1986172.8019000001</v>
      </c>
      <c r="F73" s="16">
        <v>6872.9784</v>
      </c>
      <c r="G73" s="17">
        <v>5620.8527000000004</v>
      </c>
      <c r="H73" s="17">
        <v>1252.1256999999996</v>
      </c>
      <c r="I73" s="20">
        <v>870969.74120000005</v>
      </c>
      <c r="J73" s="16">
        <v>8326.9128999999994</v>
      </c>
      <c r="K73" s="17">
        <v>6808.7371999999996</v>
      </c>
      <c r="L73" s="17">
        <v>1518.1756999999998</v>
      </c>
      <c r="M73" s="18">
        <v>411488.24200000003</v>
      </c>
    </row>
    <row r="74" spans="1:17" x14ac:dyDescent="0.15">
      <c r="A74" s="15" t="s">
        <v>15</v>
      </c>
      <c r="B74" s="16">
        <v>46442.513599999998</v>
      </c>
      <c r="C74" s="17">
        <v>33299.665300000001</v>
      </c>
      <c r="D74" s="17">
        <v>13142.848299999998</v>
      </c>
      <c r="E74" s="20">
        <v>2054955.3396999999</v>
      </c>
      <c r="F74" s="16">
        <v>9979.9778999999999</v>
      </c>
      <c r="G74" s="17">
        <v>9005.2628000000004</v>
      </c>
      <c r="H74" s="17">
        <v>974.71509999999944</v>
      </c>
      <c r="I74" s="20">
        <v>890343.18319999997</v>
      </c>
      <c r="J74" s="16">
        <v>12667.520699999999</v>
      </c>
      <c r="K74" s="17">
        <v>10569.9321</v>
      </c>
      <c r="L74" s="17">
        <v>2097.5885999999991</v>
      </c>
      <c r="M74" s="18">
        <v>415687.98959999997</v>
      </c>
    </row>
    <row r="75" spans="1:17" x14ac:dyDescent="0.15">
      <c r="A75" s="15" t="s">
        <v>16</v>
      </c>
      <c r="B75" s="21">
        <v>38693.425799999997</v>
      </c>
      <c r="C75" s="17">
        <v>45674.666700000002</v>
      </c>
      <c r="D75" s="17">
        <v>-6981.2409000000043</v>
      </c>
      <c r="E75" s="16">
        <v>1955421.1832999999</v>
      </c>
      <c r="F75" s="21">
        <v>10449.986699999999</v>
      </c>
      <c r="G75" s="17">
        <v>11175.039699999999</v>
      </c>
      <c r="H75" s="17">
        <v>-725.05299999999988</v>
      </c>
      <c r="I75" s="16">
        <v>868153.3628</v>
      </c>
      <c r="J75" s="21">
        <v>13968.126200000001</v>
      </c>
      <c r="K75" s="17">
        <v>11327.869500000001</v>
      </c>
      <c r="L75" s="17">
        <v>2640.2566999999999</v>
      </c>
      <c r="M75" s="18">
        <v>418342.28810000001</v>
      </c>
    </row>
    <row r="76" spans="1:17" x14ac:dyDescent="0.15">
      <c r="A76" s="15" t="s">
        <v>17</v>
      </c>
      <c r="B76" s="21">
        <v>54733.546600000001</v>
      </c>
      <c r="C76" s="17">
        <v>33442.2693</v>
      </c>
      <c r="D76" s="17">
        <v>21291.277300000002</v>
      </c>
      <c r="E76" s="16">
        <v>2140809.7751000002</v>
      </c>
      <c r="F76" s="21">
        <v>9764.4274999999998</v>
      </c>
      <c r="G76" s="17">
        <v>9032.3011999999999</v>
      </c>
      <c r="H76" s="17">
        <v>732.1262999999999</v>
      </c>
      <c r="I76" s="16">
        <v>910876.36069999996</v>
      </c>
      <c r="J76" s="21">
        <v>13265.840700000001</v>
      </c>
      <c r="K76" s="17">
        <v>12678.5087</v>
      </c>
      <c r="L76" s="17">
        <v>587.33200000000033</v>
      </c>
      <c r="M76" s="18">
        <v>421637.01949999999</v>
      </c>
    </row>
    <row r="77" spans="1:17" x14ac:dyDescent="0.15">
      <c r="A77" s="22" t="s">
        <v>18</v>
      </c>
      <c r="B77" s="23">
        <v>54786.8603</v>
      </c>
      <c r="C77" s="24">
        <v>33156.232799999998</v>
      </c>
      <c r="D77" s="25">
        <v>21630.627500000002</v>
      </c>
      <c r="E77" s="26">
        <v>2218073.9127000002</v>
      </c>
      <c r="F77" s="23">
        <v>10706.6451</v>
      </c>
      <c r="G77" s="24">
        <v>10606.644899999999</v>
      </c>
      <c r="H77" s="25">
        <v>100.0002000000004</v>
      </c>
      <c r="I77" s="26">
        <v>910230.66130000004</v>
      </c>
      <c r="J77" s="23">
        <v>15952.264300000001</v>
      </c>
      <c r="K77" s="24">
        <v>15110.4506</v>
      </c>
      <c r="L77" s="25">
        <v>841.81370000000061</v>
      </c>
      <c r="M77" s="26">
        <v>422013.98499999999</v>
      </c>
    </row>
    <row r="78" spans="1:17" x14ac:dyDescent="0.15">
      <c r="A78" s="7" t="s">
        <v>19</v>
      </c>
      <c r="B78" s="27">
        <f t="shared" ref="B78:D78" si="8">SUM(B66:B77)</f>
        <v>554466.78040000005</v>
      </c>
      <c r="C78" s="28">
        <f t="shared" si="8"/>
        <v>509017.44439999998</v>
      </c>
      <c r="D78" s="28">
        <f t="shared" si="8"/>
        <v>45449.336000000018</v>
      </c>
      <c r="E78" s="29"/>
      <c r="F78" s="27">
        <f t="shared" ref="F78:H78" si="9">SUM(F66:F77)</f>
        <v>121549.9889</v>
      </c>
      <c r="G78" s="28">
        <f t="shared" si="9"/>
        <v>137411.59649999999</v>
      </c>
      <c r="H78" s="28">
        <f t="shared" si="9"/>
        <v>-15861.607599999994</v>
      </c>
      <c r="I78" s="29"/>
      <c r="J78" s="27">
        <f t="shared" ref="J78:L78" si="10">SUM(J66:J77)</f>
        <v>182953.61119999998</v>
      </c>
      <c r="K78" s="28">
        <f t="shared" si="10"/>
        <v>178688.04870000001</v>
      </c>
      <c r="L78" s="28">
        <f t="shared" si="10"/>
        <v>4265.5625000000018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64" t="s">
        <v>28</v>
      </c>
      <c r="C80" s="65" t="s">
        <v>2</v>
      </c>
      <c r="D80" s="65"/>
      <c r="E80" s="66"/>
      <c r="F80" s="64" t="s">
        <v>20</v>
      </c>
      <c r="G80" s="65"/>
      <c r="H80" s="65"/>
      <c r="I80" s="66"/>
      <c r="J80" s="64" t="s">
        <v>21</v>
      </c>
      <c r="K80" s="65" t="s">
        <v>2</v>
      </c>
      <c r="L80" s="65"/>
      <c r="M80" s="66"/>
      <c r="N80" s="64" t="s">
        <v>22</v>
      </c>
      <c r="O80" s="65" t="s">
        <v>2</v>
      </c>
      <c r="P80" s="65"/>
      <c r="Q80" s="66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5">
        <v>12659.441500000001</v>
      </c>
      <c r="C82" s="50">
        <v>10515.186400000001</v>
      </c>
      <c r="D82" s="50">
        <v>2144.2551000000003</v>
      </c>
      <c r="E82" s="56">
        <v>249858.1109</v>
      </c>
      <c r="F82" s="55">
        <v>1043.2652</v>
      </c>
      <c r="G82" s="50">
        <v>2364.9009000000001</v>
      </c>
      <c r="H82" s="50">
        <v>-1321.6357</v>
      </c>
      <c r="I82" s="56">
        <v>48184.818500000001</v>
      </c>
      <c r="J82" s="55">
        <v>269.0403</v>
      </c>
      <c r="K82" s="50">
        <v>159.59739999999999</v>
      </c>
      <c r="L82" s="50">
        <v>109.44290000000001</v>
      </c>
      <c r="M82" s="56">
        <v>22780.379700000001</v>
      </c>
      <c r="N82" s="32">
        <f>B66+F66+J66+B82+F82+J82</f>
        <v>95935.842599999989</v>
      </c>
      <c r="O82" s="33">
        <f>C66+G66+K66+C82+G82+K82</f>
        <v>75736.321299999996</v>
      </c>
      <c r="P82" s="33">
        <f>+N82-O82</f>
        <v>20199.521299999993</v>
      </c>
      <c r="Q82" s="34">
        <f>E66+I66+M66+E82+I82+M82</f>
        <v>3673603.5707</v>
      </c>
    </row>
    <row r="83" spans="1:17" x14ac:dyDescent="0.15">
      <c r="A83" s="15" t="s">
        <v>8</v>
      </c>
      <c r="B83" s="57">
        <v>11969.162899999999</v>
      </c>
      <c r="C83" s="51">
        <v>9107.1142</v>
      </c>
      <c r="D83" s="51">
        <v>2862.0486999999994</v>
      </c>
      <c r="E83" s="58">
        <v>252439.6986</v>
      </c>
      <c r="F83" s="57">
        <v>1506.5247999999999</v>
      </c>
      <c r="G83" s="51">
        <v>1340.886</v>
      </c>
      <c r="H83" s="51">
        <v>165.63879999999995</v>
      </c>
      <c r="I83" s="58">
        <v>48268.3897</v>
      </c>
      <c r="J83" s="57">
        <v>208.02879999999999</v>
      </c>
      <c r="K83" s="51">
        <v>46.632100000000001</v>
      </c>
      <c r="L83" s="51">
        <v>161.39669999999998</v>
      </c>
      <c r="M83" s="58">
        <v>22868.897700000001</v>
      </c>
      <c r="N83" s="35">
        <f t="shared" ref="N83:N93" si="11">B67+F67+J67+B83+F83+J83</f>
        <v>95451.038</v>
      </c>
      <c r="O83" s="36">
        <f t="shared" ref="O83:O93" si="12">C67+G67+K67+C83+G83+K83</f>
        <v>101089.7586</v>
      </c>
      <c r="P83" s="36">
        <f t="shared" ref="P83:P88" si="13">+N83-O83</f>
        <v>-5638.7206000000006</v>
      </c>
      <c r="Q83" s="37">
        <f t="shared" ref="Q83:Q92" si="14">E67+I67+M67+E83+I83+M83</f>
        <v>3480542.1379</v>
      </c>
    </row>
    <row r="84" spans="1:17" x14ac:dyDescent="0.15">
      <c r="A84" s="15" t="s">
        <v>9</v>
      </c>
      <c r="B84" s="57">
        <v>61244.369100000004</v>
      </c>
      <c r="C84" s="51">
        <v>34119.622300000003</v>
      </c>
      <c r="D84" s="51">
        <v>27124.746800000001</v>
      </c>
      <c r="E84" s="58">
        <v>274953.3639</v>
      </c>
      <c r="F84" s="57">
        <v>3600.2510000000002</v>
      </c>
      <c r="G84" s="51">
        <v>4268.4642999999996</v>
      </c>
      <c r="H84" s="51">
        <v>-668.21329999999944</v>
      </c>
      <c r="I84" s="58">
        <v>45443.878599999996</v>
      </c>
      <c r="J84" s="57">
        <v>180.09970000000001</v>
      </c>
      <c r="K84" s="51">
        <v>51.005000000000003</v>
      </c>
      <c r="L84" s="51">
        <v>129.09470000000002</v>
      </c>
      <c r="M84" s="58">
        <v>23060.6077</v>
      </c>
      <c r="N84" s="35">
        <f t="shared" si="11"/>
        <v>141743.75989999998</v>
      </c>
      <c r="O84" s="36">
        <f t="shared" si="12"/>
        <v>237511.74310000002</v>
      </c>
      <c r="P84" s="36">
        <f t="shared" si="13"/>
        <v>-95767.983200000046</v>
      </c>
      <c r="Q84" s="37">
        <f t="shared" si="14"/>
        <v>3050941.0811999999</v>
      </c>
    </row>
    <row r="85" spans="1:17" x14ac:dyDescent="0.15">
      <c r="A85" s="15" t="s">
        <v>10</v>
      </c>
      <c r="B85" s="57">
        <v>12327.145200000001</v>
      </c>
      <c r="C85" s="51">
        <v>17861.044699999999</v>
      </c>
      <c r="D85" s="51">
        <v>-5533.8994999999977</v>
      </c>
      <c r="E85" s="58">
        <v>270602.63990000001</v>
      </c>
      <c r="F85" s="57">
        <v>787.2278</v>
      </c>
      <c r="G85" s="51">
        <v>2509.9582</v>
      </c>
      <c r="H85" s="51">
        <v>-1722.7303999999999</v>
      </c>
      <c r="I85" s="58">
        <v>43484.847300000001</v>
      </c>
      <c r="J85" s="57">
        <v>1826.6822</v>
      </c>
      <c r="K85" s="51">
        <v>543.36239999999998</v>
      </c>
      <c r="L85" s="51">
        <v>1283.3198</v>
      </c>
      <c r="M85" s="58">
        <v>23827.262599999998</v>
      </c>
      <c r="N85" s="35">
        <f t="shared" si="11"/>
        <v>83548.595199999982</v>
      </c>
      <c r="O85" s="36">
        <f t="shared" si="12"/>
        <v>64238.189699999995</v>
      </c>
      <c r="P85" s="36">
        <f t="shared" si="13"/>
        <v>19310.405499999986</v>
      </c>
      <c r="Q85" s="37">
        <f t="shared" si="14"/>
        <v>3280425.0186000001</v>
      </c>
    </row>
    <row r="86" spans="1:17" x14ac:dyDescent="0.15">
      <c r="A86" s="15" t="s">
        <v>11</v>
      </c>
      <c r="B86" s="57">
        <v>9447.3564000000006</v>
      </c>
      <c r="C86" s="51">
        <v>13068.1921</v>
      </c>
      <c r="D86" s="51">
        <v>-3620.8356999999996</v>
      </c>
      <c r="E86" s="59">
        <v>267751.16940000001</v>
      </c>
      <c r="F86" s="57">
        <v>783.86289999999997</v>
      </c>
      <c r="G86" s="51">
        <v>5208.3958000000002</v>
      </c>
      <c r="H86" s="51">
        <v>-4424.5329000000002</v>
      </c>
      <c r="I86" s="59">
        <v>39597.561699999998</v>
      </c>
      <c r="J86" s="57">
        <v>248.47909999999999</v>
      </c>
      <c r="K86" s="51">
        <v>35.122700000000002</v>
      </c>
      <c r="L86" s="51">
        <v>213.35639999999998</v>
      </c>
      <c r="M86" s="59">
        <v>23289.425599999999</v>
      </c>
      <c r="N86" s="35">
        <f t="shared" si="11"/>
        <v>71666.625799999994</v>
      </c>
      <c r="O86" s="36">
        <f t="shared" si="12"/>
        <v>65415.9692</v>
      </c>
      <c r="P86" s="36">
        <f t="shared" si="13"/>
        <v>6250.6565999999948</v>
      </c>
      <c r="Q86" s="38">
        <f t="shared" si="14"/>
        <v>3345139.5661999998</v>
      </c>
    </row>
    <row r="87" spans="1:17" x14ac:dyDescent="0.15">
      <c r="A87" s="15" t="s">
        <v>12</v>
      </c>
      <c r="B87" s="57">
        <v>11025.163699999999</v>
      </c>
      <c r="C87" s="51">
        <v>13179.779399999999</v>
      </c>
      <c r="D87" s="51">
        <v>-2154.6157000000003</v>
      </c>
      <c r="E87" s="58">
        <v>265974.33630000002</v>
      </c>
      <c r="F87" s="57">
        <v>924.63459999999998</v>
      </c>
      <c r="G87" s="51">
        <v>1861.6487999999999</v>
      </c>
      <c r="H87" s="51">
        <v>-937.01419999999996</v>
      </c>
      <c r="I87" s="58">
        <v>38933.496200000001</v>
      </c>
      <c r="J87" s="57">
        <v>966.798</v>
      </c>
      <c r="K87" s="51">
        <v>36.621499999999997</v>
      </c>
      <c r="L87" s="51">
        <v>930.17650000000003</v>
      </c>
      <c r="M87" s="58">
        <v>24198.104599999999</v>
      </c>
      <c r="N87" s="35">
        <f t="shared" si="11"/>
        <v>101238.04270000002</v>
      </c>
      <c r="O87" s="36">
        <f t="shared" si="12"/>
        <v>87899.354099999982</v>
      </c>
      <c r="P87" s="36">
        <f t="shared" si="13"/>
        <v>13338.688600000038</v>
      </c>
      <c r="Q87" s="37">
        <f t="shared" si="14"/>
        <v>3396797.7180999997</v>
      </c>
    </row>
    <row r="88" spans="1:17" x14ac:dyDescent="0.15">
      <c r="A88" s="15" t="s">
        <v>13</v>
      </c>
      <c r="B88" s="57">
        <v>6452.0819000000001</v>
      </c>
      <c r="C88" s="51">
        <v>7027.6814000000004</v>
      </c>
      <c r="D88" s="51">
        <v>-575.59950000000026</v>
      </c>
      <c r="E88" s="58">
        <v>265767.587</v>
      </c>
      <c r="F88" s="57">
        <v>611.41480000000001</v>
      </c>
      <c r="G88" s="51">
        <v>467.17829999999998</v>
      </c>
      <c r="H88" s="51">
        <v>144.23650000000004</v>
      </c>
      <c r="I88" s="58">
        <v>39492.126199999999</v>
      </c>
      <c r="J88" s="57">
        <v>290.84969999999998</v>
      </c>
      <c r="K88" s="51">
        <v>277.30489999999998</v>
      </c>
      <c r="L88" s="51">
        <v>13.544800000000009</v>
      </c>
      <c r="M88" s="58">
        <v>24309.622800000001</v>
      </c>
      <c r="N88" s="35">
        <f t="shared" si="11"/>
        <v>67265.786100000012</v>
      </c>
      <c r="O88" s="36">
        <f t="shared" si="12"/>
        <v>46497.642200000002</v>
      </c>
      <c r="P88" s="36">
        <f t="shared" si="13"/>
        <v>20768.14390000001</v>
      </c>
      <c r="Q88" s="37">
        <f t="shared" si="14"/>
        <v>3471800.3785999999</v>
      </c>
    </row>
    <row r="89" spans="1:17" x14ac:dyDescent="0.15">
      <c r="A89" s="15" t="s">
        <v>14</v>
      </c>
      <c r="B89" s="57">
        <v>6034.0338000000002</v>
      </c>
      <c r="C89" s="51">
        <v>8200.4233000000004</v>
      </c>
      <c r="D89" s="51">
        <v>-2166.3895000000002</v>
      </c>
      <c r="E89" s="60">
        <v>264312.06170000002</v>
      </c>
      <c r="F89" s="57">
        <v>381.66</v>
      </c>
      <c r="G89" s="51">
        <v>573.82920000000001</v>
      </c>
      <c r="H89" s="51">
        <v>-192.16919999999999</v>
      </c>
      <c r="I89" s="60">
        <v>39654.921499999997</v>
      </c>
      <c r="J89" s="57">
        <v>23.3964</v>
      </c>
      <c r="K89" s="51">
        <v>20.9468</v>
      </c>
      <c r="L89" s="51">
        <v>2.4496000000000002</v>
      </c>
      <c r="M89" s="60">
        <v>23886.908200000002</v>
      </c>
      <c r="N89" s="35">
        <f t="shared" si="11"/>
        <v>55520.524599999997</v>
      </c>
      <c r="O89" s="36">
        <f t="shared" si="12"/>
        <v>44494.1659</v>
      </c>
      <c r="P89" s="36">
        <f>+N89-O89</f>
        <v>11026.358699999997</v>
      </c>
      <c r="Q89" s="39">
        <f t="shared" si="14"/>
        <v>3596484.6765000005</v>
      </c>
    </row>
    <row r="90" spans="1:17" x14ac:dyDescent="0.15">
      <c r="A90" s="15" t="s">
        <v>15</v>
      </c>
      <c r="B90" s="16">
        <v>6433.2110000000002</v>
      </c>
      <c r="C90" s="17">
        <v>9496.9655000000002</v>
      </c>
      <c r="D90" s="17">
        <v>-3063.7545</v>
      </c>
      <c r="E90" s="20">
        <v>262668.83399999997</v>
      </c>
      <c r="F90" s="16">
        <v>792.15629999999999</v>
      </c>
      <c r="G90" s="17">
        <v>2002.0637999999999</v>
      </c>
      <c r="H90" s="17">
        <v>-1209.9074999999998</v>
      </c>
      <c r="I90" s="20">
        <v>38559.702499999999</v>
      </c>
      <c r="J90" s="16">
        <v>491.2038</v>
      </c>
      <c r="K90" s="17">
        <v>467.15640000000002</v>
      </c>
      <c r="L90" s="17">
        <v>24.047399999999982</v>
      </c>
      <c r="M90" s="20">
        <v>23223.215400000001</v>
      </c>
      <c r="N90" s="35">
        <f t="shared" si="11"/>
        <v>76806.583299999998</v>
      </c>
      <c r="O90" s="36">
        <f t="shared" si="12"/>
        <v>64841.045900000005</v>
      </c>
      <c r="P90" s="36">
        <f t="shared" ref="P90:P92" si="15">+N90-O90</f>
        <v>11965.537399999994</v>
      </c>
      <c r="Q90" s="37">
        <f t="shared" si="14"/>
        <v>3685438.2643999998</v>
      </c>
    </row>
    <row r="91" spans="1:17" x14ac:dyDescent="0.15">
      <c r="A91" s="15" t="s">
        <v>16</v>
      </c>
      <c r="B91" s="21">
        <v>11202.007299999999</v>
      </c>
      <c r="C91" s="17">
        <v>9113.3593000000001</v>
      </c>
      <c r="D91" s="17">
        <v>2088.6479999999992</v>
      </c>
      <c r="E91" s="18">
        <v>261528.3652</v>
      </c>
      <c r="F91" s="21">
        <v>611.24400000000003</v>
      </c>
      <c r="G91" s="17">
        <v>944.30449999999996</v>
      </c>
      <c r="H91" s="17">
        <v>-333.06049999999993</v>
      </c>
      <c r="I91" s="16">
        <v>37831.686500000003</v>
      </c>
      <c r="J91" s="21">
        <v>33.357999999999997</v>
      </c>
      <c r="K91" s="17">
        <v>31.314499999999999</v>
      </c>
      <c r="L91" s="17">
        <v>2.0434999999999981</v>
      </c>
      <c r="M91" s="16">
        <v>23098.734799999998</v>
      </c>
      <c r="N91" s="40">
        <f t="shared" si="11"/>
        <v>74958.148000000001</v>
      </c>
      <c r="O91" s="36">
        <f t="shared" si="12"/>
        <v>78266.554199999984</v>
      </c>
      <c r="P91" s="36">
        <f t="shared" si="15"/>
        <v>-3308.4061999999831</v>
      </c>
      <c r="Q91" s="39">
        <f t="shared" si="14"/>
        <v>3564375.6206999999</v>
      </c>
    </row>
    <row r="92" spans="1:17" x14ac:dyDescent="0.15">
      <c r="A92" s="15" t="s">
        <v>17</v>
      </c>
      <c r="B92" s="21">
        <v>11674.415999999999</v>
      </c>
      <c r="C92" s="17">
        <v>13273.4444</v>
      </c>
      <c r="D92" s="17">
        <v>-1599.0284000000011</v>
      </c>
      <c r="E92" s="20">
        <v>260365.18150000001</v>
      </c>
      <c r="F92" s="21">
        <v>543.05529999999999</v>
      </c>
      <c r="G92" s="17">
        <v>1137.4531999999999</v>
      </c>
      <c r="H92" s="17">
        <v>-594.39789999999994</v>
      </c>
      <c r="I92" s="16">
        <v>37736.963499999998</v>
      </c>
      <c r="J92" s="21">
        <v>961.03510000000006</v>
      </c>
      <c r="K92" s="17">
        <v>175.93119999999999</v>
      </c>
      <c r="L92" s="17">
        <v>785.10390000000007</v>
      </c>
      <c r="M92" s="16">
        <v>23702.260200000001</v>
      </c>
      <c r="N92" s="40">
        <f t="shared" si="11"/>
        <v>90942.321199999991</v>
      </c>
      <c r="O92" s="36">
        <f t="shared" si="12"/>
        <v>69739.90800000001</v>
      </c>
      <c r="P92" s="36">
        <f t="shared" si="15"/>
        <v>21202.413199999981</v>
      </c>
      <c r="Q92" s="37">
        <f t="shared" si="14"/>
        <v>3795127.5605000001</v>
      </c>
    </row>
    <row r="93" spans="1:17" x14ac:dyDescent="0.15">
      <c r="A93" s="22" t="s">
        <v>18</v>
      </c>
      <c r="B93" s="23">
        <v>17871.283500000001</v>
      </c>
      <c r="C93" s="24">
        <v>13134.32</v>
      </c>
      <c r="D93" s="25">
        <v>4736.9635000000017</v>
      </c>
      <c r="E93" s="26">
        <v>265330.94589999999</v>
      </c>
      <c r="F93" s="23">
        <v>1157.9594999999999</v>
      </c>
      <c r="G93" s="24">
        <v>1215.1388999999999</v>
      </c>
      <c r="H93" s="25">
        <v>-57.179399999999987</v>
      </c>
      <c r="I93" s="26">
        <v>37104.397100000002</v>
      </c>
      <c r="J93" s="23">
        <v>160.37970000000001</v>
      </c>
      <c r="K93" s="24">
        <v>27.573499999999999</v>
      </c>
      <c r="L93" s="25">
        <v>132.80620000000002</v>
      </c>
      <c r="M93" s="26">
        <v>23332.836599999999</v>
      </c>
      <c r="N93" s="41">
        <f t="shared" si="11"/>
        <v>100635.39240000001</v>
      </c>
      <c r="O93" s="28">
        <f t="shared" si="12"/>
        <v>73250.360700000005</v>
      </c>
      <c r="P93" s="42">
        <f>+N93-O93</f>
        <v>27385.031700000007</v>
      </c>
      <c r="Q93" s="43">
        <f>E77+I77+M77+E93+I93+M93</f>
        <v>3876086.7386000003</v>
      </c>
    </row>
    <row r="94" spans="1:17" x14ac:dyDescent="0.15">
      <c r="A94" s="7" t="s">
        <v>19</v>
      </c>
      <c r="B94" s="27">
        <f t="shared" ref="B94:D94" si="16">SUM(B82:B93)</f>
        <v>178339.67230000001</v>
      </c>
      <c r="C94" s="28">
        <f t="shared" si="16"/>
        <v>158097.13300000003</v>
      </c>
      <c r="D94" s="28">
        <f t="shared" si="16"/>
        <v>20242.539300000004</v>
      </c>
      <c r="E94" s="29"/>
      <c r="F94" s="27">
        <f t="shared" ref="F94:H94" si="17">SUM(F82:F93)</f>
        <v>12743.2562</v>
      </c>
      <c r="G94" s="28">
        <f t="shared" si="17"/>
        <v>23894.221899999997</v>
      </c>
      <c r="H94" s="28">
        <f t="shared" si="17"/>
        <v>-11150.965699999997</v>
      </c>
      <c r="I94" s="29"/>
      <c r="J94" s="27">
        <f t="shared" ref="J94:L94" si="18">SUM(J82:J93)</f>
        <v>5659.3508000000002</v>
      </c>
      <c r="K94" s="27">
        <f t="shared" si="18"/>
        <v>1872.5683999999999</v>
      </c>
      <c r="L94" s="28">
        <f t="shared" si="18"/>
        <v>3786.7824000000005</v>
      </c>
      <c r="M94" s="29"/>
      <c r="N94" s="27">
        <f>SUM(N82:N93)</f>
        <v>1055712.6598</v>
      </c>
      <c r="O94" s="27">
        <f>SUM(O82:O93)</f>
        <v>1008981.0129000001</v>
      </c>
      <c r="P94" s="28">
        <f>SUM(P82:P93)</f>
        <v>46731.646899999971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64" t="s">
        <v>24</v>
      </c>
      <c r="C96" s="65"/>
      <c r="D96" s="65"/>
      <c r="E96" s="66"/>
      <c r="F96" s="64" t="s">
        <v>29</v>
      </c>
      <c r="G96" s="65"/>
      <c r="H96" s="65"/>
      <c r="I96" s="66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64" t="s">
        <v>26</v>
      </c>
      <c r="C97" s="65"/>
      <c r="D97" s="65"/>
      <c r="E97" s="66"/>
      <c r="F97" s="64" t="s">
        <v>25</v>
      </c>
      <c r="G97" s="65"/>
      <c r="H97" s="65"/>
      <c r="I97" s="66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1553.5068000000001</v>
      </c>
      <c r="C99" s="50">
        <v>1035.3635999999999</v>
      </c>
      <c r="D99" s="50">
        <v>518.14320000000021</v>
      </c>
      <c r="E99" s="58">
        <v>192076.8953</v>
      </c>
      <c r="F99" s="50">
        <v>7578.6143000000002</v>
      </c>
      <c r="G99" s="50">
        <v>4700.0955000000004</v>
      </c>
      <c r="H99" s="50">
        <v>2878.5187999999998</v>
      </c>
      <c r="I99" s="59">
        <v>174977.51439999999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1331.7811999999999</v>
      </c>
      <c r="C100" s="51">
        <v>1380.7597000000001</v>
      </c>
      <c r="D100" s="51">
        <v>-48.978500000000167</v>
      </c>
      <c r="E100" s="58">
        <v>181449.96530000001</v>
      </c>
      <c r="F100" s="51">
        <v>8762.3295999999991</v>
      </c>
      <c r="G100" s="51">
        <v>6076.7744000000002</v>
      </c>
      <c r="H100" s="51">
        <v>2685.5551999999989</v>
      </c>
      <c r="I100" s="58">
        <v>177596.54550000001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1499.6018999999999</v>
      </c>
      <c r="C101" s="51">
        <v>2465.0423000000001</v>
      </c>
      <c r="D101" s="51">
        <v>-965.44040000000018</v>
      </c>
      <c r="E101" s="59">
        <v>163714.60860000001</v>
      </c>
      <c r="F101" s="51">
        <v>7663.9611000000004</v>
      </c>
      <c r="G101" s="51">
        <v>30154.403900000001</v>
      </c>
      <c r="H101" s="51">
        <v>-22490.442800000001</v>
      </c>
      <c r="I101" s="58">
        <v>141541.47039999999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2050.6547999999998</v>
      </c>
      <c r="C102" s="51">
        <v>555.35199999999998</v>
      </c>
      <c r="D102" s="51">
        <v>1495.3027999999999</v>
      </c>
      <c r="E102" s="58">
        <v>176874.21720000001</v>
      </c>
      <c r="F102" s="51">
        <v>5969.6094000000003</v>
      </c>
      <c r="G102" s="51">
        <v>4641.3455000000004</v>
      </c>
      <c r="H102" s="51">
        <v>1328.2638999999999</v>
      </c>
      <c r="I102" s="59">
        <v>147520.5816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1174.6161999999999</v>
      </c>
      <c r="C103" s="51">
        <v>624.13869999999997</v>
      </c>
      <c r="D103" s="51">
        <v>550.47749999999996</v>
      </c>
      <c r="E103" s="58">
        <v>179852.0993</v>
      </c>
      <c r="F103" s="51">
        <v>5761.0438000000004</v>
      </c>
      <c r="G103" s="51">
        <v>4270.9057000000003</v>
      </c>
      <c r="H103" s="51">
        <v>1490.1381000000001</v>
      </c>
      <c r="I103" s="59">
        <v>150657.90640000001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1279.7915</v>
      </c>
      <c r="C104" s="51">
        <v>643.68880000000001</v>
      </c>
      <c r="D104" s="51">
        <v>636.10270000000003</v>
      </c>
      <c r="E104" s="59">
        <v>181729.94829999999</v>
      </c>
      <c r="F104" s="51">
        <v>9999.5458999999992</v>
      </c>
      <c r="G104" s="51">
        <v>4934.2123000000001</v>
      </c>
      <c r="H104" s="51">
        <v>5065.333599999999</v>
      </c>
      <c r="I104" s="58">
        <v>157940.41709999999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1126.1394</v>
      </c>
      <c r="C105" s="51">
        <v>611.33609999999999</v>
      </c>
      <c r="D105" s="51">
        <v>514.80330000000004</v>
      </c>
      <c r="E105" s="58">
        <v>183143.05290000001</v>
      </c>
      <c r="F105" s="51">
        <v>7961.4870000000001</v>
      </c>
      <c r="G105" s="51">
        <v>1795.5679</v>
      </c>
      <c r="H105" s="51">
        <v>6165.9191000000001</v>
      </c>
      <c r="I105" s="58">
        <v>167907.1973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1064.1875</v>
      </c>
      <c r="C106" s="51">
        <v>656.89009999999996</v>
      </c>
      <c r="D106" s="17">
        <v>407.29740000000004</v>
      </c>
      <c r="E106" s="18">
        <v>189860.62280000001</v>
      </c>
      <c r="F106" s="51">
        <v>5292.835</v>
      </c>
      <c r="G106" s="51">
        <v>3822.9830000000002</v>
      </c>
      <c r="H106" s="17">
        <v>1469.8519999999999</v>
      </c>
      <c r="I106" s="19">
        <v>170787.4191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1212.2289000000001</v>
      </c>
      <c r="C107" s="51">
        <v>710.59879999999998</v>
      </c>
      <c r="D107" s="17">
        <v>501.63010000000008</v>
      </c>
      <c r="E107" s="19">
        <v>193277.11540000001</v>
      </c>
      <c r="F107" s="51">
        <v>6404.1683999999996</v>
      </c>
      <c r="G107" s="51">
        <v>5954.7208000000001</v>
      </c>
      <c r="H107" s="17">
        <v>449.44759999999951</v>
      </c>
      <c r="I107" s="19">
        <v>172042.1587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1367.6117999999999</v>
      </c>
      <c r="C108" s="51">
        <v>1051.9774</v>
      </c>
      <c r="D108" s="17">
        <v>315.63439999999991</v>
      </c>
      <c r="E108" s="18">
        <v>186821.12270000001</v>
      </c>
      <c r="F108" s="51">
        <v>6107.0200999999997</v>
      </c>
      <c r="G108" s="51">
        <v>5964.1504000000004</v>
      </c>
      <c r="H108" s="17">
        <v>142.86969999999928</v>
      </c>
      <c r="I108" s="18">
        <v>172915.8216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1322.915</v>
      </c>
      <c r="C109" s="51">
        <v>789.72230000000002</v>
      </c>
      <c r="D109" s="17">
        <v>533.19269999999995</v>
      </c>
      <c r="E109" s="18">
        <v>199719.01759999999</v>
      </c>
      <c r="F109" s="51">
        <v>5648.1238000000003</v>
      </c>
      <c r="G109" s="51">
        <v>5845.5097999999998</v>
      </c>
      <c r="H109" s="17">
        <v>-197.38599999999951</v>
      </c>
      <c r="I109" s="18">
        <v>174682.01610000001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1323.1492000000001</v>
      </c>
      <c r="C110" s="52">
        <v>804.18200000000002</v>
      </c>
      <c r="D110" s="25">
        <v>518.96720000000005</v>
      </c>
      <c r="E110" s="54">
        <v>200550.67939999999</v>
      </c>
      <c r="F110" s="52">
        <v>8522.4573</v>
      </c>
      <c r="G110" s="52">
        <v>8607.3991000000005</v>
      </c>
      <c r="H110" s="25">
        <v>-84.941800000000512</v>
      </c>
      <c r="I110" s="54">
        <v>175112.23480000001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16306.1842</v>
      </c>
      <c r="C111" s="27">
        <f t="shared" si="19"/>
        <v>11329.051800000001</v>
      </c>
      <c r="D111" s="28">
        <f>SUM(D99:D110)</f>
        <v>4977.1323999999995</v>
      </c>
      <c r="E111" s="27"/>
      <c r="F111" s="27">
        <f t="shared" si="19"/>
        <v>85671.195699999997</v>
      </c>
      <c r="G111" s="27">
        <f t="shared" si="19"/>
        <v>86768.068299999999</v>
      </c>
      <c r="H111" s="28">
        <f>SUM(H99:H110)</f>
        <v>-1096.8726000000051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F43:G43">
    <cfRule type="cellIs" dxfId="4" priority="3" stopIfTrue="1" operator="lessThan">
      <formula>0</formula>
    </cfRule>
  </conditionalFormatting>
  <conditionalFormatting sqref="B43:C43">
    <cfRule type="cellIs" dxfId="3" priority="5" stopIfTrue="1" operator="lessThan">
      <formula>0</formula>
    </cfRule>
  </conditionalFormatting>
  <conditionalFormatting sqref="E43">
    <cfRule type="cellIs" dxfId="2" priority="4" stopIfTrue="1" operator="lessThan">
      <formula>0</formula>
    </cfRule>
  </conditionalFormatting>
  <conditionalFormatting sqref="F99:G99">
    <cfRule type="cellIs" dxfId="1" priority="1" stopIfTrue="1" operator="lessThan">
      <formula>0</formula>
    </cfRule>
  </conditionalFormatting>
  <conditionalFormatting sqref="B99:C99">
    <cfRule type="cellIs" dxfId="0" priority="2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2" ma:contentTypeDescription="Skapa ett nytt dokument." ma:contentTypeScope="" ma:versionID="8d9d5b0858056090c2c4ac91e797f12f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a312d01e8e222b7a2a245effa45f166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AF685-C4F9-413F-8369-D8F494B0A05F}">
  <ds:schemaRefs>
    <ds:schemaRef ds:uri="http://www.w3.org/XML/1998/namespace"/>
    <ds:schemaRef ds:uri="http://purl.org/dc/elements/1.1/"/>
    <ds:schemaRef ds:uri="http://schemas.microsoft.com/office/2006/documentManagement/types"/>
    <ds:schemaRef ds:uri="4607566f-1f79-4f5d-83a9-e2ecf0037801"/>
    <ds:schemaRef ds:uri="http://schemas.microsoft.com/office/infopath/2007/PartnerControls"/>
    <ds:schemaRef ds:uri="http://purl.org/dc/dcmitype/"/>
    <ds:schemaRef ds:uri="http://purl.org/dc/terms/"/>
    <ds:schemaRef ds:uri="4d81acc2-f705-4b52-a6f2-f401f3ddbbb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9DC8C52-612D-4B51-8FDF-9CAF4B085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2020</vt:lpstr>
      <vt:lpstr>'Fonder 2020'!Utskriftsområde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2020-08-10T11:05:02Z</cp:lastPrinted>
  <dcterms:created xsi:type="dcterms:W3CDTF">2010-02-10T19:11:15Z</dcterms:created>
  <dcterms:modified xsi:type="dcterms:W3CDTF">2021-01-11T17:49:51Z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</Properties>
</file>