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8" documentId="13_ncr:1_{8EA1BCE9-BCD3-4128-80F2-422AF4751DC9}" xr6:coauthVersionLast="47" xr6:coauthVersionMax="47" xr10:uidLastSave="{14D4A0DF-9009-4242-B57B-F6CC6F9C7445}"/>
  <bookViews>
    <workbookView xWindow="-108" yWindow="-108" windowWidth="23256" windowHeight="12576" xr2:uid="{00000000-000D-0000-FFFF-FFFF00000000}"/>
  </bookViews>
  <sheets>
    <sheet name="Fonder 2021" sheetId="1" r:id="rId1"/>
  </sheets>
  <definedNames>
    <definedName name="_xlnm.Print_Area" localSheetId="0">'Fonder 2021'!$A$1:$Q$161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L22" i="1"/>
  <c r="H111" i="1" l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F22" i="1"/>
  <c r="G22" i="1"/>
  <c r="H22" i="1"/>
  <c r="J22" i="1"/>
  <c r="K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<sst xmlns="http://schemas.openxmlformats.org/spreadsheetml/2006/main" count="191" uniqueCount="33">
  <si>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</si>
  <si>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</si>
  <si>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</si>
  <si>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</si>
  <si>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</si>
  <si>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</si>
  <si>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</si>
  <si>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</si>
  <si>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</si>
  <si>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</si>
  <si>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</si>
  <si>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</si>
  <si>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</si>
  <si>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</si>
  <si>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</si>
  <si>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</si>
  <si>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</si>
  <si>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</si>
  <si>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</si>
  <si>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</si>
  <si>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</si>
  <si>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</si>
  <si>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</si>
  <si>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</si>
  <si>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</si>
  <si>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</si>
  <si>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</si>
  <si>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</si>
  <si>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</si>
  <si>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</si>
  <si>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</si>
  <si>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2021 (MSEK)</t>
  </si>
  <si>
    <t>NYSPARANDE I FONDER OCH FONDFÖRMÖGENHET EXKLUSIVE PPM 2021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</si>
</sst>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2" fillId="0" borderId="21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165" fontId="1" fillId="0" borderId="0" xfId="2" applyNumberFormat="1" applyFont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3">
    <cellStyle name="Normal" xfId="0" builtinId="0"/>
    <cellStyle name="Normal_Nysparande 2009" xfId="1" xr:uid="{00000000-0005-0000-0000-000001000000}"/>
    <cellStyle name="Procent" xfId="2" builtinId="5"/>
  </cellStyles>
  <dxfs count="5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473075</xdr:colOff>
      <xdr:row>158</xdr:row>
      <xdr:rowOff>123825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S113"/>
  <sheetViews>
    <sheetView tabSelected="1" zoomScaleNormal="100" workbookViewId="0">
      <selection activeCell="K4" sqref="K4"/>
    </sheetView>
  </sheetViews>
  <sheetFormatPr defaultColWidth="9.109375" defaultRowHeight="10.199999999999999" x14ac:dyDescent="0.2"/>
  <cols>
    <col min="1" max="1" width="9.109375" style="1"/>
    <col min="2" max="4" width="8.109375" style="1" customWidth="1"/>
    <col min="5" max="5" width="9.33203125" style="1" bestFit="1" customWidth="1"/>
    <col min="6" max="8" width="8.109375" style="1" customWidth="1"/>
    <col min="9" max="9" width="9.33203125" style="1" bestFit="1" customWidth="1"/>
    <col min="10" max="11" width="8.5546875" style="1" bestFit="1" customWidth="1"/>
    <col min="12" max="12" width="8" style="1" customWidth="1"/>
    <col min="13" max="13" width="9.33203125" style="1" bestFit="1" customWidth="1"/>
    <col min="14" max="15" width="10.109375" style="1" bestFit="1" customWidth="1"/>
    <col min="16" max="16" width="9.33203125" style="1" bestFit="1" customWidth="1"/>
    <col min="17" max="17" width="11.5546875" style="1" customWidth="1"/>
    <col min="18" max="18" width="9.109375" style="1" customWidth="1"/>
    <col min="19" max="16384" width="9.109375" style="1"/>
  </cols>
  <sheetData>
    <row r="1" spans="1:18" x14ac:dyDescent="0.2">
      <c r="F1" s="2"/>
    </row>
    <row r="2" spans="1:18" x14ac:dyDescent="0.2">
      <c r="F2" s="2"/>
    </row>
    <row r="3" spans="1:18" x14ac:dyDescent="0.2">
      <c r="F3" s="2"/>
    </row>
    <row r="4" spans="1:18" ht="16.2" x14ac:dyDescent="0.3">
      <c r="A4" s="3" t="s">
        <v>31</v>
      </c>
    </row>
    <row r="6" spans="1:18" x14ac:dyDescent="0.2">
      <c r="F6" s="4"/>
    </row>
    <row r="7" spans="1:18" x14ac:dyDescent="0.2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ht="13.2" x14ac:dyDescent="0.25">
      <c r="A8" s="6" t="s">
        <v>0</v>
      </c>
      <c r="B8" s="64" t="s">
        <v>1</v>
      </c>
      <c r="C8" s="65"/>
      <c r="D8" s="65"/>
      <c r="E8" s="66"/>
      <c r="F8" s="64" t="s">
        <v>2</v>
      </c>
      <c r="G8" s="65" t="s">
        <v>2</v>
      </c>
      <c r="H8" s="65"/>
      <c r="I8" s="66"/>
      <c r="J8" s="64" t="s">
        <v>27</v>
      </c>
      <c r="K8" s="65" t="s">
        <v>2</v>
      </c>
      <c r="L8" s="65"/>
      <c r="M8" s="66"/>
      <c r="R8" s="61"/>
    </row>
    <row r="9" spans="1:18" x14ac:dyDescent="0.2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1"/>
    </row>
    <row r="10" spans="1:18" x14ac:dyDescent="0.2">
      <c r="A10" s="14" t="s">
        <v>7</v>
      </c>
      <c r="B10" s="55">
        <v>71783.6826</v>
      </c>
      <c r="C10" s="50">
        <v>48193.8675</v>
      </c>
      <c r="D10" s="50">
        <v>23589.8151</v>
      </c>
      <c r="E10" s="56">
        <v>3512529.2551000002</v>
      </c>
      <c r="F10" s="55">
        <v>11181.59</v>
      </c>
      <c r="G10" s="50">
        <v>10420.3267</v>
      </c>
      <c r="H10" s="50">
        <v>761.26330000000053</v>
      </c>
      <c r="I10" s="56">
        <v>1202916.5186999999</v>
      </c>
      <c r="J10" s="55">
        <v>8904.9819000000007</v>
      </c>
      <c r="K10" s="50">
        <v>11542.6024</v>
      </c>
      <c r="L10" s="50">
        <v>-2637.6204999999991</v>
      </c>
      <c r="M10" s="56">
        <v>505714.4105</v>
      </c>
      <c r="R10" s="61"/>
    </row>
    <row r="11" spans="1:18" x14ac:dyDescent="0.2">
      <c r="A11" s="15" t="s">
        <v>8</v>
      </c>
      <c r="B11" s="57">
        <v>57761.534399999997</v>
      </c>
      <c r="C11" s="51">
        <v>48745.200700000001</v>
      </c>
      <c r="D11" s="51">
        <v>9016.3336999999956</v>
      </c>
      <c r="E11" s="58">
        <v>3592300.1179</v>
      </c>
      <c r="F11" s="57">
        <v>11542.8133</v>
      </c>
      <c r="G11" s="51">
        <v>10581.074000000001</v>
      </c>
      <c r="H11" s="51">
        <v>961.73929999999928</v>
      </c>
      <c r="I11" s="58">
        <v>1213874.5760999999</v>
      </c>
      <c r="J11" s="57">
        <v>17877.971699999998</v>
      </c>
      <c r="K11" s="51">
        <v>16797.866099999999</v>
      </c>
      <c r="L11" s="51">
        <v>1080.105599999999</v>
      </c>
      <c r="M11" s="58">
        <v>502318.24570000003</v>
      </c>
      <c r="R11" s="61"/>
    </row>
    <row r="12" spans="1:18" x14ac:dyDescent="0.2">
      <c r="A12" s="15" t="s">
        <v>9</v>
      </c>
      <c r="B12" s="57">
        <v>72522.496799999994</v>
      </c>
      <c r="C12" s="51">
        <v>54037.476499999997</v>
      </c>
      <c r="D12" s="51">
        <v>18485.020299999996</v>
      </c>
      <c r="E12" s="58">
        <v>3825312.3938000002</v>
      </c>
      <c r="F12" s="57">
        <v>19185.148700000002</v>
      </c>
      <c r="G12" s="51">
        <v>16058.1332</v>
      </c>
      <c r="H12" s="51">
        <v>3127.0155000000013</v>
      </c>
      <c r="I12" s="58">
        <v>1270286.0970999999</v>
      </c>
      <c r="J12" s="57">
        <v>13584.6888</v>
      </c>
      <c r="K12" s="51">
        <v>13207.0844</v>
      </c>
      <c r="L12" s="51">
        <v>377.60440000000017</v>
      </c>
      <c r="M12" s="58">
        <v>503449.48670000001</v>
      </c>
      <c r="R12" s="61"/>
    </row>
    <row r="13" spans="1:18" x14ac:dyDescent="0.2">
      <c r="A13" s="15" t="s">
        <v>10</v>
      </c>
      <c r="B13" s="57">
        <v>65365.693200000002</v>
      </c>
      <c r="C13" s="51">
        <v>47789.393499999998</v>
      </c>
      <c r="D13" s="51">
        <v>17576.299700000003</v>
      </c>
      <c r="E13" s="58">
        <v>3932597.8346000002</v>
      </c>
      <c r="F13" s="57">
        <v>13922.9164</v>
      </c>
      <c r="G13" s="51">
        <v>10208.678</v>
      </c>
      <c r="H13" s="51">
        <v>3714.2384000000002</v>
      </c>
      <c r="I13" s="58">
        <v>1288461.0619000001</v>
      </c>
      <c r="J13" s="57">
        <v>11298.6423</v>
      </c>
      <c r="K13" s="51">
        <v>11816.6777</v>
      </c>
      <c r="L13" s="51">
        <v>-518.03540000000066</v>
      </c>
      <c r="M13" s="58">
        <v>504709.28110000002</v>
      </c>
      <c r="R13" s="61"/>
    </row>
    <row r="14" spans="1:18" x14ac:dyDescent="0.2">
      <c r="A14" s="15" t="s">
        <v>11</v>
      </c>
      <c r="B14" s="57">
        <v>49309.616800000003</v>
      </c>
      <c r="C14" s="51">
        <v>47321.016799999998</v>
      </c>
      <c r="D14" s="51">
        <v>1988.6000000000058</v>
      </c>
      <c r="E14" s="59">
        <v>3954532.7741999999</v>
      </c>
      <c r="F14" s="57">
        <v>13873.444799999999</v>
      </c>
      <c r="G14" s="51">
        <v>9701.4151999999995</v>
      </c>
      <c r="H14" s="51">
        <v>4172.0295999999998</v>
      </c>
      <c r="I14" s="59">
        <v>1297624.7990000001</v>
      </c>
      <c r="J14" s="57">
        <v>9643.2826000000005</v>
      </c>
      <c r="K14" s="51">
        <v>8768.9477000000006</v>
      </c>
      <c r="L14" s="51">
        <v>874.33489999999983</v>
      </c>
      <c r="M14" s="59">
        <v>506069.3296</v>
      </c>
      <c r="R14" s="61"/>
    </row>
    <row r="15" spans="1:18" x14ac:dyDescent="0.2">
      <c r="A15" s="15" t="s">
        <v>12</v>
      </c>
      <c r="B15" s="57">
        <v>57322.307200000003</v>
      </c>
      <c r="C15" s="51">
        <v>48536.525900000001</v>
      </c>
      <c r="D15" s="51">
        <v>8785.7813000000024</v>
      </c>
      <c r="E15" s="58">
        <v>4091720.3980999999</v>
      </c>
      <c r="F15" s="57">
        <v>12853.159100000001</v>
      </c>
      <c r="G15" s="51">
        <v>9997.1316999999999</v>
      </c>
      <c r="H15" s="51">
        <v>2856.0274000000009</v>
      </c>
      <c r="I15" s="58">
        <v>1326837.6839999999</v>
      </c>
      <c r="J15" s="57">
        <v>13320.502500000001</v>
      </c>
      <c r="K15" s="51">
        <v>8728.2571000000007</v>
      </c>
      <c r="L15" s="51">
        <v>4592.2453999999998</v>
      </c>
      <c r="M15" s="58">
        <v>510854.7022</v>
      </c>
    </row>
    <row r="16" spans="1:18" x14ac:dyDescent="0.2">
      <c r="A16" s="15" t="s">
        <v>13</v>
      </c>
      <c r="B16" s="57">
        <v>49543.144899999999</v>
      </c>
      <c r="C16" s="51">
        <v>38621.760399999999</v>
      </c>
      <c r="D16" s="51">
        <v>10921.3845</v>
      </c>
      <c r="E16" s="58">
        <v>4234892.1157</v>
      </c>
      <c r="F16" s="57">
        <v>10525.9375</v>
      </c>
      <c r="G16" s="51">
        <v>7280.9627</v>
      </c>
      <c r="H16" s="51">
        <v>3244.9748</v>
      </c>
      <c r="I16" s="58">
        <v>1355932.8909</v>
      </c>
      <c r="J16" s="57">
        <v>9681.2847000000002</v>
      </c>
      <c r="K16" s="51">
        <v>6630.0907999999999</v>
      </c>
      <c r="L16" s="51">
        <v>3051.1939000000002</v>
      </c>
      <c r="M16" s="58">
        <v>517386.56559999997</v>
      </c>
    </row>
    <row r="17" spans="1:19" x14ac:dyDescent="0.2">
      <c r="A17" s="15" t="s">
        <v>14</v>
      </c>
      <c r="B17" s="16">
        <v>47917.808100000002</v>
      </c>
      <c r="C17" s="17">
        <v>54453.886200000001</v>
      </c>
      <c r="D17" s="17">
        <v>-6536.0780999999988</v>
      </c>
      <c r="E17" s="20">
        <v>4330327.8229999999</v>
      </c>
      <c r="F17" s="16">
        <v>11320.3586</v>
      </c>
      <c r="G17" s="17">
        <v>8879.6049999999996</v>
      </c>
      <c r="H17" s="17">
        <v>2440.7536</v>
      </c>
      <c r="I17" s="20">
        <v>1376300.719</v>
      </c>
      <c r="J17" s="16">
        <v>13248.6252</v>
      </c>
      <c r="K17" s="17">
        <v>9695.3878999999997</v>
      </c>
      <c r="L17" s="17">
        <v>3553.2373000000007</v>
      </c>
      <c r="M17" s="20">
        <v>521912.00550000003</v>
      </c>
    </row>
    <row r="18" spans="1:19" x14ac:dyDescent="0.2">
      <c r="A18" s="15" t="s">
        <v>15</v>
      </c>
      <c r="B18" s="16">
        <v>52054.572699999997</v>
      </c>
      <c r="C18" s="17">
        <v>69540.014800000004</v>
      </c>
      <c r="D18" s="17">
        <v>-17485.442100000007</v>
      </c>
      <c r="E18" s="20">
        <v>4146211.7376999999</v>
      </c>
      <c r="F18" s="16">
        <v>14707.545099999999</v>
      </c>
      <c r="G18" s="17">
        <v>11541.7194</v>
      </c>
      <c r="H18" s="17">
        <v>3165.8256999999994</v>
      </c>
      <c r="I18" s="20">
        <v>1339949.0726000001</v>
      </c>
      <c r="J18" s="16">
        <v>13753.4164</v>
      </c>
      <c r="K18" s="17">
        <v>9679.3045000000002</v>
      </c>
      <c r="L18" s="17">
        <v>4074.1118999999999</v>
      </c>
      <c r="M18" s="18">
        <v>521953.39769999997</v>
      </c>
    </row>
    <row r="19" spans="1:19" x14ac:dyDescent="0.2">
      <c r="A19" s="15" t="s">
        <v>16</v>
      </c>
      <c r="B19" s="21">
        <v>50914.486100000002</v>
      </c>
      <c r="C19" s="17">
        <v>48326.411500000002</v>
      </c>
      <c r="D19" s="17">
        <v>2588.0745999999999</v>
      </c>
      <c r="E19" s="16">
        <v>4278165.0432000002</v>
      </c>
      <c r="F19" s="21">
        <v>13827.7526</v>
      </c>
      <c r="G19" s="17">
        <v>10233.868</v>
      </c>
      <c r="H19" s="17">
        <v>3593.8845999999994</v>
      </c>
      <c r="I19" s="16">
        <v>1361389.5508999999</v>
      </c>
      <c r="J19" s="21">
        <v>15069.937900000001</v>
      </c>
      <c r="K19" s="17">
        <v>14139.9671</v>
      </c>
      <c r="L19" s="17">
        <v>929.97080000000096</v>
      </c>
      <c r="M19" s="20">
        <v>531697.09869999997</v>
      </c>
    </row>
    <row r="20" spans="1:19" x14ac:dyDescent="0.2">
      <c r="A20" s="15" t="s">
        <v>17</v>
      </c>
      <c r="B20" s="21">
        <v>63648.258000000002</v>
      </c>
      <c r="C20" s="17">
        <v>58413.777800000003</v>
      </c>
      <c r="D20" s="17">
        <v>5234.4801999999981</v>
      </c>
      <c r="E20" s="16">
        <v>4435153.4232999999</v>
      </c>
      <c r="F20" s="21">
        <v>13709.482</v>
      </c>
      <c r="G20" s="17">
        <v>11383.534900000001</v>
      </c>
      <c r="H20" s="17">
        <v>2325.9470999999994</v>
      </c>
      <c r="I20" s="16">
        <v>1399980.8293999999</v>
      </c>
      <c r="J20" s="21">
        <v>15633.394200000001</v>
      </c>
      <c r="K20" s="17">
        <v>16926.698</v>
      </c>
      <c r="L20" s="17">
        <v>-1293.3037999999997</v>
      </c>
      <c r="M20" s="18">
        <v>533424.77399999998</v>
      </c>
    </row>
    <row r="21" spans="1:19" x14ac:dyDescent="0.2">
      <c r="A21" s="22" t="s">
        <v>18</v>
      </c>
      <c r="B21" s="23">
        <v>65774.710900000005</v>
      </c>
      <c r="C21" s="24">
        <v>49347.097699999998</v>
      </c>
      <c r="D21" s="25">
        <v>16427.613200000007</v>
      </c>
      <c r="E21" s="26">
        <v>4592629.2894000001</v>
      </c>
      <c r="F21" s="23">
        <v>20243.313600000001</v>
      </c>
      <c r="G21" s="24">
        <v>10295.2873</v>
      </c>
      <c r="H21" s="25">
        <v>9948.0263000000014</v>
      </c>
      <c r="I21" s="26">
        <v>1439261.3363999999</v>
      </c>
      <c r="J21" s="23">
        <v>40099.839099999997</v>
      </c>
      <c r="K21" s="24">
        <v>14258.640600000001</v>
      </c>
      <c r="L21" s="25">
        <v>25841.198499999999</v>
      </c>
      <c r="M21" s="26">
        <v>557888.1703</v>
      </c>
    </row>
    <row r="22" spans="1:19" ht="15" customHeight="1" x14ac:dyDescent="0.2">
      <c r="A22" s="7" t="s">
        <v>19</v>
      </c>
      <c r="B22" s="27">
        <f t="shared" ref="B22:K22" si="0">SUM(B10:B21)</f>
        <v>703918.31170000019</v>
      </c>
      <c r="C22" s="28">
        <f t="shared" si="0"/>
        <v>613326.42930000008</v>
      </c>
      <c r="D22" s="28">
        <f>SUM(D10:D21)</f>
        <v>90591.882399999988</v>
      </c>
      <c r="E22" s="29"/>
      <c r="F22" s="27">
        <f t="shared" si="0"/>
        <v>166893.46169999999</v>
      </c>
      <c r="G22" s="28">
        <f t="shared" si="0"/>
        <v>126581.73609999999</v>
      </c>
      <c r="H22" s="28">
        <f t="shared" si="0"/>
        <v>40311.725599999991</v>
      </c>
      <c r="I22" s="29"/>
      <c r="J22" s="27">
        <f t="shared" si="0"/>
        <v>182116.5673</v>
      </c>
      <c r="K22" s="28">
        <f t="shared" si="0"/>
        <v>142191.52430000002</v>
      </c>
      <c r="L22" s="28">
        <f>SUM(L10:L21)</f>
        <v>39925.042999999998</v>
      </c>
      <c r="M22" s="29"/>
    </row>
    <row r="23" spans="1:19" x14ac:dyDescent="0.2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9" ht="13.2" x14ac:dyDescent="0.25">
      <c r="A24" s="6" t="s">
        <v>0</v>
      </c>
      <c r="B24" s="64" t="s">
        <v>28</v>
      </c>
      <c r="C24" s="65" t="s">
        <v>2</v>
      </c>
      <c r="D24" s="65"/>
      <c r="E24" s="66"/>
      <c r="F24" s="64" t="s">
        <v>20</v>
      </c>
      <c r="G24" s="65"/>
      <c r="H24" s="65"/>
      <c r="I24" s="66"/>
      <c r="J24" s="64" t="s">
        <v>21</v>
      </c>
      <c r="K24" s="65"/>
      <c r="L24" s="65"/>
      <c r="M24" s="66"/>
      <c r="N24" s="64" t="s">
        <v>22</v>
      </c>
      <c r="O24" s="65" t="s">
        <v>2</v>
      </c>
      <c r="P24" s="65"/>
      <c r="Q24" s="66"/>
    </row>
    <row r="25" spans="1:19" x14ac:dyDescent="0.2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19" x14ac:dyDescent="0.2">
      <c r="A26" s="14" t="s">
        <v>7</v>
      </c>
      <c r="B26" s="55">
        <v>9513.0018999999993</v>
      </c>
      <c r="C26" s="50">
        <v>16121.698700000001</v>
      </c>
      <c r="D26" s="50">
        <v>-6608.6968000000015</v>
      </c>
      <c r="E26" s="56">
        <v>268136.3333</v>
      </c>
      <c r="F26" s="55">
        <v>753.00919999999996</v>
      </c>
      <c r="G26" s="50">
        <v>681.51409999999998</v>
      </c>
      <c r="H26" s="50">
        <v>71.495099999999979</v>
      </c>
      <c r="I26" s="56">
        <v>38029.046199999997</v>
      </c>
      <c r="J26" s="55">
        <v>136.9161</v>
      </c>
      <c r="K26" s="50">
        <v>471.39440000000002</v>
      </c>
      <c r="L26" s="50">
        <v>-334.47829999999999</v>
      </c>
      <c r="M26" s="56">
        <v>22937.946199999998</v>
      </c>
      <c r="N26" s="32">
        <f>B10+F10+J10+B26+F26+J26</f>
        <v>102273.1817</v>
      </c>
      <c r="O26" s="33">
        <f t="shared" ref="O26:O37" si="1">C10+G10+K10+C26+G26+K26</f>
        <v>87431.403800000015</v>
      </c>
      <c r="P26" s="33">
        <f>+N26-O26</f>
        <v>14841.777899999986</v>
      </c>
      <c r="Q26" s="34">
        <f>E10+I10+M10+E26+I26+M26</f>
        <v>5550263.5100000007</v>
      </c>
    </row>
    <row r="27" spans="1:19" x14ac:dyDescent="0.2">
      <c r="A27" s="15" t="s">
        <v>8</v>
      </c>
      <c r="B27" s="57">
        <v>10825.720600000001</v>
      </c>
      <c r="C27" s="51">
        <v>15618.7009</v>
      </c>
      <c r="D27" s="51">
        <v>-4792.9802999999993</v>
      </c>
      <c r="E27" s="58">
        <v>263204.26770000003</v>
      </c>
      <c r="F27" s="57">
        <v>1839.1008999999999</v>
      </c>
      <c r="G27" s="51">
        <v>1031.4517000000001</v>
      </c>
      <c r="H27" s="51">
        <v>807.64919999999984</v>
      </c>
      <c r="I27" s="58">
        <v>38854.661200000002</v>
      </c>
      <c r="J27" s="57">
        <v>51.802</v>
      </c>
      <c r="K27" s="51">
        <v>14.0131</v>
      </c>
      <c r="L27" s="51">
        <v>37.788899999999998</v>
      </c>
      <c r="M27" s="58">
        <v>22890.7029</v>
      </c>
      <c r="N27" s="35">
        <f t="shared" ref="N27:N37" si="2">B11+F11+J11+B27+F27+J27</f>
        <v>99898.942899999995</v>
      </c>
      <c r="O27" s="36">
        <f t="shared" si="1"/>
        <v>92788.306499999992</v>
      </c>
      <c r="P27" s="36">
        <f t="shared" ref="P27:P37" si="3">+N27-O27</f>
        <v>7110.6364000000031</v>
      </c>
      <c r="Q27" s="37">
        <f t="shared" ref="Q27:Q37" si="4">E11+I11+M11+E27+I27+M27</f>
        <v>5633442.5714999996</v>
      </c>
    </row>
    <row r="28" spans="1:19" x14ac:dyDescent="0.2">
      <c r="A28" s="15" t="s">
        <v>9</v>
      </c>
      <c r="B28" s="57">
        <v>12790.9085</v>
      </c>
      <c r="C28" s="51">
        <v>16558.3112</v>
      </c>
      <c r="D28" s="51">
        <v>-3767.4027000000006</v>
      </c>
      <c r="E28" s="58">
        <v>259844.08189999999</v>
      </c>
      <c r="F28" s="57">
        <v>1107.4395999999999</v>
      </c>
      <c r="G28" s="51">
        <v>3519.8584000000001</v>
      </c>
      <c r="H28" s="51">
        <v>-2412.4188000000004</v>
      </c>
      <c r="I28" s="58">
        <v>36957.583200000001</v>
      </c>
      <c r="J28" s="57">
        <v>41.633000000000003</v>
      </c>
      <c r="K28" s="51">
        <v>19.2195</v>
      </c>
      <c r="L28" s="51">
        <v>22.413500000000003</v>
      </c>
      <c r="M28" s="58">
        <v>22595.4653</v>
      </c>
      <c r="N28" s="35">
        <f t="shared" si="2"/>
        <v>119232.31540000001</v>
      </c>
      <c r="O28" s="36">
        <f t="shared" si="1"/>
        <v>103400.08319999999</v>
      </c>
      <c r="P28" s="36">
        <f t="shared" si="3"/>
        <v>15832.232200000013</v>
      </c>
      <c r="Q28" s="37">
        <f t="shared" si="4"/>
        <v>5918445.1080000009</v>
      </c>
    </row>
    <row r="29" spans="1:19" x14ac:dyDescent="0.2">
      <c r="A29" s="15" t="s">
        <v>10</v>
      </c>
      <c r="B29" s="57">
        <v>8600.9768000000004</v>
      </c>
      <c r="C29" s="51">
        <v>8415.4920000000002</v>
      </c>
      <c r="D29" s="51">
        <v>185.48480000000018</v>
      </c>
      <c r="E29" s="58">
        <v>259927.25039999999</v>
      </c>
      <c r="F29" s="57">
        <v>681.08119999999997</v>
      </c>
      <c r="G29" s="51">
        <v>1022.7483999999999</v>
      </c>
      <c r="H29" s="51">
        <v>-341.66719999999998</v>
      </c>
      <c r="I29" s="58">
        <v>36788.383600000001</v>
      </c>
      <c r="J29" s="57">
        <v>873.54570000000001</v>
      </c>
      <c r="K29" s="51">
        <v>14.362500000000001</v>
      </c>
      <c r="L29" s="51">
        <v>859.18320000000006</v>
      </c>
      <c r="M29" s="58">
        <v>24127.121999999999</v>
      </c>
      <c r="N29" s="35">
        <f t="shared" si="2"/>
        <v>100742.85560000001</v>
      </c>
      <c r="O29" s="36">
        <f t="shared" si="1"/>
        <v>79267.352099999989</v>
      </c>
      <c r="P29" s="36">
        <f t="shared" si="3"/>
        <v>21475.503500000021</v>
      </c>
      <c r="Q29" s="37">
        <f t="shared" si="4"/>
        <v>6046610.933600002</v>
      </c>
    </row>
    <row r="30" spans="1:19" x14ac:dyDescent="0.2">
      <c r="A30" s="15" t="s">
        <v>11</v>
      </c>
      <c r="B30" s="57">
        <v>13646.3827</v>
      </c>
      <c r="C30" s="51">
        <v>9964.9920000000002</v>
      </c>
      <c r="D30" s="51">
        <v>3681.3906999999999</v>
      </c>
      <c r="E30" s="59">
        <v>263733.3639</v>
      </c>
      <c r="F30" s="57">
        <v>765.03689999999995</v>
      </c>
      <c r="G30" s="51">
        <v>893.14300000000003</v>
      </c>
      <c r="H30" s="51">
        <v>-128.10610000000008</v>
      </c>
      <c r="I30" s="59">
        <v>37289.3174</v>
      </c>
      <c r="J30" s="57">
        <v>472.7</v>
      </c>
      <c r="K30" s="51">
        <v>25.3428</v>
      </c>
      <c r="L30" s="51">
        <v>447.35719999999998</v>
      </c>
      <c r="M30" s="59">
        <v>24971.885399999999</v>
      </c>
      <c r="N30" s="35">
        <f t="shared" si="2"/>
        <v>87710.463800000012</v>
      </c>
      <c r="O30" s="36">
        <f t="shared" si="1"/>
        <v>76674.857499999998</v>
      </c>
      <c r="P30" s="36">
        <f t="shared" si="3"/>
        <v>11035.606300000014</v>
      </c>
      <c r="Q30" s="38">
        <f t="shared" si="4"/>
        <v>6084221.4695000006</v>
      </c>
    </row>
    <row r="31" spans="1:19" x14ac:dyDescent="0.2">
      <c r="A31" s="15" t="s">
        <v>12</v>
      </c>
      <c r="B31" s="57">
        <v>14092.75</v>
      </c>
      <c r="C31" s="51">
        <v>13288.741900000001</v>
      </c>
      <c r="D31" s="51">
        <v>804.0080999999991</v>
      </c>
      <c r="E31" s="58">
        <v>264773.9742</v>
      </c>
      <c r="F31" s="57">
        <v>742.88040000000001</v>
      </c>
      <c r="G31" s="51">
        <v>930.17639999999994</v>
      </c>
      <c r="H31" s="51">
        <v>-187.29599999999994</v>
      </c>
      <c r="I31" s="58">
        <v>37567.480100000001</v>
      </c>
      <c r="J31" s="57">
        <v>388.24950000000001</v>
      </c>
      <c r="K31" s="51">
        <v>31.421299999999999</v>
      </c>
      <c r="L31" s="51">
        <v>356.82820000000004</v>
      </c>
      <c r="M31" s="58">
        <v>24279.524000000001</v>
      </c>
      <c r="N31" s="35">
        <f t="shared" si="2"/>
        <v>98719.848700000002</v>
      </c>
      <c r="O31" s="36">
        <f t="shared" si="1"/>
        <v>81512.254299999986</v>
      </c>
      <c r="P31" s="36">
        <f t="shared" si="3"/>
        <v>17207.594400000016</v>
      </c>
      <c r="Q31" s="37">
        <f t="shared" si="4"/>
        <v>6256033.7626000009</v>
      </c>
    </row>
    <row r="32" spans="1:19" x14ac:dyDescent="0.2">
      <c r="A32" s="15" t="s">
        <v>13</v>
      </c>
      <c r="B32" s="57">
        <v>7098.0688</v>
      </c>
      <c r="C32" s="51">
        <v>6165.0486000000001</v>
      </c>
      <c r="D32" s="51">
        <v>933.02019999999993</v>
      </c>
      <c r="E32" s="58">
        <v>265812.24570000003</v>
      </c>
      <c r="F32" s="57">
        <v>835.05740000000003</v>
      </c>
      <c r="G32" s="51">
        <v>522.8365</v>
      </c>
      <c r="H32" s="51">
        <v>312.22090000000003</v>
      </c>
      <c r="I32" s="58">
        <v>39301.6224</v>
      </c>
      <c r="J32" s="57">
        <v>677.97860000000003</v>
      </c>
      <c r="K32" s="51">
        <v>32.751300000000001</v>
      </c>
      <c r="L32" s="51">
        <v>645.22730000000001</v>
      </c>
      <c r="M32" s="58">
        <v>24376.6558</v>
      </c>
      <c r="N32" s="35">
        <f t="shared" si="2"/>
        <v>78361.471900000004</v>
      </c>
      <c r="O32" s="36">
        <f t="shared" si="1"/>
        <v>59253.450300000004</v>
      </c>
      <c r="P32" s="36">
        <f t="shared" si="3"/>
        <v>19108.0216</v>
      </c>
      <c r="Q32" s="37">
        <f t="shared" si="4"/>
        <v>6437702.0960999997</v>
      </c>
      <c r="S32" s="63"/>
    </row>
    <row r="33" spans="1:19" x14ac:dyDescent="0.2">
      <c r="A33" s="15" t="s">
        <v>14</v>
      </c>
      <c r="B33" s="16">
        <v>11574.2907</v>
      </c>
      <c r="C33" s="17">
        <v>7347.0162</v>
      </c>
      <c r="D33" s="17">
        <v>4227.2744999999995</v>
      </c>
      <c r="E33" s="20">
        <v>267093.19429999997</v>
      </c>
      <c r="F33" s="16">
        <v>639.21450000000004</v>
      </c>
      <c r="G33" s="17">
        <v>410.78870000000001</v>
      </c>
      <c r="H33" s="17">
        <v>228.42580000000004</v>
      </c>
      <c r="I33" s="20">
        <v>40717.132100000003</v>
      </c>
      <c r="J33" s="16">
        <v>455.07850000000002</v>
      </c>
      <c r="K33" s="17">
        <v>406.14909999999998</v>
      </c>
      <c r="L33" s="17">
        <v>48.929400000000044</v>
      </c>
      <c r="M33" s="20">
        <v>24108.1414</v>
      </c>
      <c r="N33" s="35">
        <f t="shared" si="2"/>
        <v>85155.375599999999</v>
      </c>
      <c r="O33" s="36">
        <f t="shared" si="1"/>
        <v>81192.833100000003</v>
      </c>
      <c r="P33" s="36">
        <f>+N33-O33</f>
        <v>3962.5424999999959</v>
      </c>
      <c r="Q33" s="39">
        <f t="shared" si="4"/>
        <v>6560459.0152999992</v>
      </c>
    </row>
    <row r="34" spans="1:19" x14ac:dyDescent="0.2">
      <c r="A34" s="15" t="s">
        <v>15</v>
      </c>
      <c r="B34" s="16">
        <v>20258.772300000001</v>
      </c>
      <c r="C34" s="17">
        <v>7687.2164000000002</v>
      </c>
      <c r="D34" s="17">
        <v>12571.555899999999</v>
      </c>
      <c r="E34" s="20">
        <v>284116.38059999997</v>
      </c>
      <c r="F34" s="16">
        <v>742.96929999999998</v>
      </c>
      <c r="G34" s="17">
        <v>795.22760000000005</v>
      </c>
      <c r="H34" s="17">
        <v>-52.258300000000077</v>
      </c>
      <c r="I34" s="20">
        <v>40535.938999999998</v>
      </c>
      <c r="J34" s="16">
        <v>122.3456</v>
      </c>
      <c r="K34" s="17">
        <v>6.4051</v>
      </c>
      <c r="L34" s="17">
        <v>115.9405</v>
      </c>
      <c r="M34" s="20">
        <v>24265.381300000001</v>
      </c>
      <c r="N34" s="35">
        <f t="shared" si="2"/>
        <v>101639.62139999999</v>
      </c>
      <c r="O34" s="36">
        <f t="shared" si="1"/>
        <v>99249.887800000011</v>
      </c>
      <c r="P34" s="36">
        <f t="shared" si="3"/>
        <v>2389.7335999999777</v>
      </c>
      <c r="Q34" s="37">
        <f t="shared" si="4"/>
        <v>6357031.9088999992</v>
      </c>
    </row>
    <row r="35" spans="1:19" x14ac:dyDescent="0.2">
      <c r="A35" s="15" t="s">
        <v>16</v>
      </c>
      <c r="B35" s="21">
        <v>16922.9169</v>
      </c>
      <c r="C35" s="17">
        <v>17512.859700000001</v>
      </c>
      <c r="D35" s="17">
        <v>-589.94280000000072</v>
      </c>
      <c r="E35" s="18">
        <v>272034.27399999998</v>
      </c>
      <c r="F35" s="21">
        <v>2126.6815999999999</v>
      </c>
      <c r="G35" s="17">
        <v>1442.6643999999999</v>
      </c>
      <c r="H35" s="17">
        <v>684.0172</v>
      </c>
      <c r="I35" s="16">
        <v>39594.619700000003</v>
      </c>
      <c r="J35" s="21">
        <v>564.42840000000001</v>
      </c>
      <c r="K35" s="17">
        <v>52.613500000000002</v>
      </c>
      <c r="L35" s="17">
        <v>511.81490000000002</v>
      </c>
      <c r="M35" s="16">
        <v>29646.079900000001</v>
      </c>
      <c r="N35" s="40">
        <f t="shared" si="2"/>
        <v>99426.203500000003</v>
      </c>
      <c r="O35" s="36">
        <f t="shared" si="1"/>
        <v>91708.3842</v>
      </c>
      <c r="P35" s="36">
        <f t="shared" si="3"/>
        <v>7717.8193000000028</v>
      </c>
      <c r="Q35" s="39">
        <f>E19+I19+M19+E35+I35+M35</f>
        <v>6512526.6664000005</v>
      </c>
    </row>
    <row r="36" spans="1:19" x14ac:dyDescent="0.2">
      <c r="A36" s="15" t="s">
        <v>17</v>
      </c>
      <c r="B36" s="21">
        <v>12415.265299999999</v>
      </c>
      <c r="C36" s="17">
        <v>17421.849200000001</v>
      </c>
      <c r="D36" s="17">
        <v>-5006.5839000000014</v>
      </c>
      <c r="E36" s="20">
        <v>266957.11339999997</v>
      </c>
      <c r="F36" s="21">
        <v>2165.1170000000002</v>
      </c>
      <c r="G36" s="17">
        <v>769.65260000000001</v>
      </c>
      <c r="H36" s="17">
        <v>1395.4644000000003</v>
      </c>
      <c r="I36" s="16">
        <v>40911.332699999999</v>
      </c>
      <c r="J36" s="21">
        <v>221.75880000000001</v>
      </c>
      <c r="K36" s="17">
        <v>84.992699999999999</v>
      </c>
      <c r="L36" s="17">
        <v>136.76609999999999</v>
      </c>
      <c r="M36" s="16">
        <v>30029.174999999999</v>
      </c>
      <c r="N36" s="40">
        <f t="shared" si="2"/>
        <v>107793.27529999999</v>
      </c>
      <c r="O36" s="36">
        <f t="shared" si="1"/>
        <v>105000.50520000001</v>
      </c>
      <c r="P36" s="36">
        <f t="shared" si="3"/>
        <v>2792.7700999999797</v>
      </c>
      <c r="Q36" s="37">
        <f t="shared" si="4"/>
        <v>6706456.6478000004</v>
      </c>
      <c r="S36" s="61"/>
    </row>
    <row r="37" spans="1:19" x14ac:dyDescent="0.2">
      <c r="A37" s="22" t="s">
        <v>18</v>
      </c>
      <c r="B37" s="23">
        <v>29889.198899999999</v>
      </c>
      <c r="C37" s="24">
        <v>10113.680399999999</v>
      </c>
      <c r="D37" s="25">
        <v>19775.518499999998</v>
      </c>
      <c r="E37" s="26">
        <v>289645.36369999999</v>
      </c>
      <c r="F37" s="23">
        <v>748.97360000000003</v>
      </c>
      <c r="G37" s="24">
        <v>1214.1792</v>
      </c>
      <c r="H37" s="25">
        <v>-465.2056</v>
      </c>
      <c r="I37" s="26">
        <v>40611.262699999999</v>
      </c>
      <c r="J37" s="23">
        <v>334.30709999999999</v>
      </c>
      <c r="K37" s="24">
        <v>73.348200000000006</v>
      </c>
      <c r="L37" s="25">
        <v>260.95889999999997</v>
      </c>
      <c r="M37" s="26">
        <v>30704.335599999999</v>
      </c>
      <c r="N37" s="41">
        <f t="shared" si="2"/>
        <v>157090.3432</v>
      </c>
      <c r="O37" s="28">
        <f t="shared" si="1"/>
        <v>85302.233399999983</v>
      </c>
      <c r="P37" s="42">
        <f t="shared" si="3"/>
        <v>71788.10980000002</v>
      </c>
      <c r="Q37" s="43">
        <f t="shared" si="4"/>
        <v>6950739.7581000002</v>
      </c>
    </row>
    <row r="38" spans="1:19" ht="15" customHeight="1" x14ac:dyDescent="0.2">
      <c r="A38" s="7" t="s">
        <v>19</v>
      </c>
      <c r="B38" s="27">
        <f t="shared" ref="B38:D38" si="5">SUM(B26:B37)</f>
        <v>167628.25339999996</v>
      </c>
      <c r="C38" s="28">
        <f t="shared" si="5"/>
        <v>146215.6072</v>
      </c>
      <c r="D38" s="28">
        <f t="shared" si="5"/>
        <v>21412.646199999992</v>
      </c>
      <c r="E38" s="29"/>
      <c r="F38" s="27">
        <f t="shared" ref="F38:L38" si="6">SUM(F26:F37)</f>
        <v>13146.561599999997</v>
      </c>
      <c r="G38" s="28">
        <f t="shared" si="6"/>
        <v>13234.240999999998</v>
      </c>
      <c r="H38" s="28">
        <f t="shared" si="6"/>
        <v>-87.679399999999987</v>
      </c>
      <c r="I38" s="29"/>
      <c r="J38" s="27">
        <f t="shared" si="6"/>
        <v>4340.7433000000001</v>
      </c>
      <c r="K38" s="27">
        <f t="shared" si="6"/>
        <v>1232.0134999999998</v>
      </c>
      <c r="L38" s="28">
        <f t="shared" si="6"/>
        <v>3108.7298000000001</v>
      </c>
      <c r="M38" s="29"/>
      <c r="N38" s="27">
        <f>SUM(N26:N37)</f>
        <v>1238043.8990000002</v>
      </c>
      <c r="O38" s="27">
        <f>SUM(O26:O37)</f>
        <v>1042781.5514000001</v>
      </c>
      <c r="P38" s="28">
        <f>SUM(P26:P37)</f>
        <v>195262.34760000004</v>
      </c>
      <c r="Q38" s="29"/>
    </row>
    <row r="39" spans="1:19" x14ac:dyDescent="0.2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3.2" x14ac:dyDescent="0.25">
      <c r="A40" s="49"/>
      <c r="B40" s="64" t="s">
        <v>24</v>
      </c>
      <c r="C40" s="65"/>
      <c r="D40" s="65"/>
      <c r="E40" s="66"/>
      <c r="F40" s="64" t="s">
        <v>29</v>
      </c>
      <c r="G40" s="65"/>
      <c r="H40" s="65"/>
      <c r="I40" s="66"/>
      <c r="J40" s="45"/>
      <c r="K40" s="45"/>
      <c r="L40" s="45"/>
      <c r="M40" s="45"/>
      <c r="N40" s="2"/>
      <c r="O40" s="2"/>
      <c r="P40" s="2"/>
      <c r="Q40" s="2"/>
    </row>
    <row r="41" spans="1:19" ht="13.2" x14ac:dyDescent="0.25">
      <c r="A41" s="6" t="s">
        <v>0</v>
      </c>
      <c r="B41" s="64" t="s">
        <v>26</v>
      </c>
      <c r="C41" s="65"/>
      <c r="D41" s="65"/>
      <c r="E41" s="66"/>
      <c r="F41" s="64" t="s">
        <v>25</v>
      </c>
      <c r="G41" s="65"/>
      <c r="H41" s="65"/>
      <c r="I41" s="66"/>
      <c r="J41" s="45"/>
      <c r="K41" s="45"/>
      <c r="L41" s="45"/>
      <c r="M41" s="45"/>
      <c r="N41" s="2"/>
      <c r="O41" s="2"/>
      <c r="P41" s="2"/>
      <c r="Q41" s="2"/>
    </row>
    <row r="42" spans="1:19" x14ac:dyDescent="0.2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2">
      <c r="A43" s="14" t="s">
        <v>7</v>
      </c>
      <c r="B43" s="50">
        <v>1526.1928</v>
      </c>
      <c r="C43" s="50">
        <v>1968.54</v>
      </c>
      <c r="D43" s="50">
        <v>-442.34719999999993</v>
      </c>
      <c r="E43" s="50">
        <v>429755.96350000001</v>
      </c>
      <c r="F43" s="50">
        <v>4543.8980000000001</v>
      </c>
      <c r="G43" s="50">
        <v>5183.9192999999996</v>
      </c>
      <c r="H43" s="50">
        <v>-640.02129999999943</v>
      </c>
      <c r="I43" s="58">
        <v>176480.35649999999</v>
      </c>
      <c r="J43" s="45"/>
      <c r="K43" s="45"/>
      <c r="L43" s="45"/>
      <c r="M43" s="45"/>
      <c r="N43" s="2"/>
      <c r="O43" s="2"/>
      <c r="P43" s="2"/>
      <c r="Q43" s="2"/>
    </row>
    <row r="44" spans="1:19" x14ac:dyDescent="0.2">
      <c r="A44" s="15" t="s">
        <v>8</v>
      </c>
      <c r="B44" s="51">
        <v>1801.9168999999999</v>
      </c>
      <c r="C44" s="51">
        <v>1492.8457000000001</v>
      </c>
      <c r="D44" s="51">
        <v>309.07119999999986</v>
      </c>
      <c r="E44" s="51">
        <v>435941.13270000002</v>
      </c>
      <c r="F44" s="51">
        <v>9948.4860000000008</v>
      </c>
      <c r="G44" s="51">
        <v>10159.6307</v>
      </c>
      <c r="H44" s="51">
        <v>-211.14469999999892</v>
      </c>
      <c r="I44" s="58">
        <v>175440.34479999999</v>
      </c>
      <c r="J44" s="45"/>
      <c r="K44" s="45"/>
      <c r="L44" s="45"/>
      <c r="M44" s="45"/>
      <c r="N44" s="2"/>
      <c r="O44" s="2"/>
      <c r="P44" s="2"/>
      <c r="Q44" s="2"/>
    </row>
    <row r="45" spans="1:19" x14ac:dyDescent="0.2">
      <c r="A45" s="15" t="s">
        <v>9</v>
      </c>
      <c r="B45" s="51">
        <v>7179.1463999999996</v>
      </c>
      <c r="C45" s="51">
        <v>6384.4588999999996</v>
      </c>
      <c r="D45" s="51">
        <v>794.6875</v>
      </c>
      <c r="E45" s="51">
        <v>463043.63740000001</v>
      </c>
      <c r="F45" s="51">
        <v>5823.1444000000001</v>
      </c>
      <c r="G45" s="51">
        <v>7019.3444</v>
      </c>
      <c r="H45" s="51">
        <v>-1196.1999999999998</v>
      </c>
      <c r="I45" s="59">
        <v>175056.6624</v>
      </c>
      <c r="J45" s="45"/>
      <c r="K45" s="45"/>
      <c r="L45" s="45"/>
      <c r="M45" s="45"/>
      <c r="N45" s="2"/>
      <c r="O45" s="2"/>
      <c r="P45" s="48"/>
      <c r="Q45" s="2"/>
    </row>
    <row r="46" spans="1:19" x14ac:dyDescent="0.2">
      <c r="A46" s="15" t="s">
        <v>10</v>
      </c>
      <c r="B46" s="51">
        <v>3168.7923999999998</v>
      </c>
      <c r="C46" s="51">
        <v>1400.8118999999999</v>
      </c>
      <c r="D46" s="51">
        <v>1767.9804999999999</v>
      </c>
      <c r="E46" s="51">
        <v>469602.32299999997</v>
      </c>
      <c r="F46" s="51">
        <v>6046.3645999999999</v>
      </c>
      <c r="G46" s="51">
        <v>6904.3280999999997</v>
      </c>
      <c r="H46" s="51">
        <v>-857.96349999999984</v>
      </c>
      <c r="I46" s="58">
        <v>175044.06039999999</v>
      </c>
      <c r="J46" s="45"/>
      <c r="K46" s="45"/>
      <c r="L46" s="45"/>
      <c r="M46" s="45"/>
      <c r="N46" s="2"/>
      <c r="O46" s="2"/>
      <c r="P46" s="2"/>
      <c r="Q46" s="2"/>
    </row>
    <row r="47" spans="1:19" x14ac:dyDescent="0.2">
      <c r="A47" s="15" t="s">
        <v>11</v>
      </c>
      <c r="B47" s="51">
        <v>3627.4998000000001</v>
      </c>
      <c r="C47" s="51">
        <v>1257.6601000000001</v>
      </c>
      <c r="D47" s="51">
        <v>2369.8397</v>
      </c>
      <c r="E47" s="51">
        <v>474063.32329999999</v>
      </c>
      <c r="F47" s="51">
        <v>4155.7668999999996</v>
      </c>
      <c r="G47" s="51">
        <v>4681.4438</v>
      </c>
      <c r="H47" s="51">
        <v>-525.67690000000039</v>
      </c>
      <c r="I47" s="58">
        <v>174542.90489999999</v>
      </c>
      <c r="J47" s="45"/>
      <c r="K47" s="45"/>
      <c r="L47" s="45"/>
      <c r="M47" s="45"/>
      <c r="N47" s="2"/>
      <c r="O47" s="2"/>
      <c r="P47" s="2"/>
      <c r="Q47" s="2"/>
    </row>
    <row r="48" spans="1:19" x14ac:dyDescent="0.2">
      <c r="A48" s="15" t="s">
        <v>12</v>
      </c>
      <c r="B48" s="51">
        <v>2285.6408000000001</v>
      </c>
      <c r="C48" s="51">
        <v>1256.7039</v>
      </c>
      <c r="D48" s="51">
        <v>1028.9369000000002</v>
      </c>
      <c r="E48" s="51">
        <v>486577.19319999998</v>
      </c>
      <c r="F48" s="51">
        <v>5994.6351000000004</v>
      </c>
      <c r="G48" s="51">
        <v>4141.1698999999999</v>
      </c>
      <c r="H48" s="51">
        <v>1853.4652000000006</v>
      </c>
      <c r="I48" s="58">
        <v>176908.15299999999</v>
      </c>
      <c r="J48" s="45"/>
      <c r="K48" s="45"/>
      <c r="L48" s="45"/>
      <c r="M48" s="45"/>
      <c r="N48" s="2"/>
      <c r="O48" s="2"/>
      <c r="P48" s="2"/>
      <c r="Q48" s="2"/>
    </row>
    <row r="49" spans="1:17" x14ac:dyDescent="0.2">
      <c r="A49" s="15" t="s">
        <v>13</v>
      </c>
      <c r="B49" s="51">
        <v>1816.7584999999999</v>
      </c>
      <c r="C49" s="51">
        <v>1183.2225000000001</v>
      </c>
      <c r="D49" s="51">
        <v>633.53599999999983</v>
      </c>
      <c r="E49" s="51">
        <v>496718.75870000001</v>
      </c>
      <c r="F49" s="51">
        <v>4882.8379999999997</v>
      </c>
      <c r="G49" s="51">
        <v>3546.6433999999999</v>
      </c>
      <c r="H49" s="51">
        <v>1336.1945999999998</v>
      </c>
      <c r="I49" s="58">
        <v>179817.12479999999</v>
      </c>
      <c r="J49" s="45"/>
      <c r="K49" s="45"/>
      <c r="L49" s="45"/>
      <c r="M49" s="45"/>
      <c r="N49" s="2"/>
      <c r="O49" s="2"/>
      <c r="P49" s="2"/>
      <c r="Q49" s="2"/>
    </row>
    <row r="50" spans="1:17" x14ac:dyDescent="0.2">
      <c r="A50" s="15" t="s">
        <v>14</v>
      </c>
      <c r="B50" s="51">
        <v>1946.3133</v>
      </c>
      <c r="C50" s="51">
        <v>1348.3177000000001</v>
      </c>
      <c r="D50" s="17">
        <v>597.99559999999997</v>
      </c>
      <c r="E50" s="51">
        <v>505077.91409999999</v>
      </c>
      <c r="F50" s="51">
        <v>4981.6216999999997</v>
      </c>
      <c r="G50" s="51">
        <v>5388.4956000000002</v>
      </c>
      <c r="H50" s="17">
        <v>-406.8739000000005</v>
      </c>
      <c r="I50" s="19">
        <v>180919.29149999999</v>
      </c>
      <c r="J50" s="45"/>
      <c r="K50" s="45"/>
      <c r="L50" s="45"/>
      <c r="M50" s="45"/>
      <c r="N50" s="2"/>
      <c r="O50" s="2"/>
      <c r="P50" s="2"/>
      <c r="Q50" s="2"/>
    </row>
    <row r="51" spans="1:17" x14ac:dyDescent="0.2">
      <c r="A51" s="15" t="s">
        <v>15</v>
      </c>
      <c r="B51" s="51">
        <v>2223.4621999999999</v>
      </c>
      <c r="C51" s="51">
        <v>1463.2284999999999</v>
      </c>
      <c r="D51" s="17">
        <v>760.2337</v>
      </c>
      <c r="E51" s="51">
        <v>493565.9374</v>
      </c>
      <c r="F51" s="51">
        <v>6477.9575000000004</v>
      </c>
      <c r="G51" s="51">
        <v>5270.1062000000002</v>
      </c>
      <c r="H51" s="17">
        <v>1207.8513000000003</v>
      </c>
      <c r="I51" s="18">
        <v>180847.3762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2">
      <c r="A52" s="15" t="s">
        <v>16</v>
      </c>
      <c r="B52" s="51">
        <v>2258.6702</v>
      </c>
      <c r="C52" s="51">
        <v>1447.8037999999999</v>
      </c>
      <c r="D52" s="17">
        <v>810.86640000000011</v>
      </c>
      <c r="E52" s="51">
        <v>502562.12760000001</v>
      </c>
      <c r="F52" s="51">
        <v>6817.5454</v>
      </c>
      <c r="G52" s="51">
        <v>6260.9642999999996</v>
      </c>
      <c r="H52" s="17">
        <v>556.58110000000033</v>
      </c>
      <c r="I52" s="18">
        <v>193658.1281</v>
      </c>
      <c r="J52" s="45"/>
      <c r="K52" s="45"/>
      <c r="L52" s="45"/>
      <c r="M52" s="45"/>
      <c r="N52" s="2"/>
      <c r="O52" s="2"/>
      <c r="P52" s="2"/>
      <c r="Q52" s="2"/>
    </row>
    <row r="53" spans="1:17" x14ac:dyDescent="0.2">
      <c r="A53" s="15" t="s">
        <v>17</v>
      </c>
      <c r="B53" s="51">
        <v>2579.6822000000002</v>
      </c>
      <c r="C53" s="51">
        <v>1451.6152999999999</v>
      </c>
      <c r="D53" s="17">
        <v>1128.0669000000003</v>
      </c>
      <c r="E53" s="51">
        <v>519600.93</v>
      </c>
      <c r="F53" s="51">
        <v>8355.4806000000008</v>
      </c>
      <c r="G53" s="51">
        <v>9380.5126</v>
      </c>
      <c r="H53" s="17">
        <v>-1025.0319999999992</v>
      </c>
      <c r="I53" s="18">
        <v>194014.0626</v>
      </c>
      <c r="J53" s="45"/>
      <c r="K53" s="45"/>
      <c r="L53" s="45"/>
      <c r="M53" s="45"/>
      <c r="N53" s="2"/>
      <c r="O53" s="2"/>
      <c r="P53" s="2"/>
      <c r="Q53" s="2"/>
    </row>
    <row r="54" spans="1:17" x14ac:dyDescent="0.2">
      <c r="A54" s="22" t="s">
        <v>18</v>
      </c>
      <c r="B54" s="52">
        <v>8559.2860000000001</v>
      </c>
      <c r="C54" s="52">
        <v>1407.0998999999999</v>
      </c>
      <c r="D54" s="25">
        <v>7152.1860999999999</v>
      </c>
      <c r="E54" s="52">
        <v>540955.52379999997</v>
      </c>
      <c r="F54" s="52">
        <v>7207.9519</v>
      </c>
      <c r="G54" s="52">
        <v>7208.3249999999998</v>
      </c>
      <c r="H54" s="25">
        <v>-0.37309999999979482</v>
      </c>
      <c r="I54" s="53">
        <v>193391.74220000001</v>
      </c>
      <c r="J54" s="45"/>
      <c r="K54" s="45"/>
      <c r="L54" s="45"/>
      <c r="M54" s="45"/>
      <c r="N54" s="2"/>
      <c r="O54" s="2"/>
      <c r="P54" s="2"/>
      <c r="Q54" s="2"/>
    </row>
    <row r="55" spans="1:17" x14ac:dyDescent="0.2">
      <c r="A55" s="7" t="s">
        <v>19</v>
      </c>
      <c r="B55" s="27">
        <f t="shared" ref="B55:H55" si="7">SUM(B43:B54)</f>
        <v>38973.361499999999</v>
      </c>
      <c r="C55" s="27">
        <f t="shared" si="7"/>
        <v>22062.308200000007</v>
      </c>
      <c r="D55" s="28">
        <f t="shared" si="7"/>
        <v>16911.0533</v>
      </c>
      <c r="E55" s="27"/>
      <c r="F55" s="27">
        <f t="shared" si="7"/>
        <v>75235.690100000007</v>
      </c>
      <c r="G55" s="27">
        <f t="shared" si="7"/>
        <v>75144.883300000001</v>
      </c>
      <c r="H55" s="28">
        <f t="shared" si="7"/>
        <v>90.806800000003022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2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2">
      <c r="A57" s="62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2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6.2" x14ac:dyDescent="0.3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3.2" x14ac:dyDescent="0.25">
      <c r="A64" s="6" t="s">
        <v>0</v>
      </c>
      <c r="B64" s="64" t="s">
        <v>1</v>
      </c>
      <c r="C64" s="65"/>
      <c r="D64" s="65"/>
      <c r="E64" s="66"/>
      <c r="F64" s="64" t="s">
        <v>2</v>
      </c>
      <c r="G64" s="65" t="s">
        <v>2</v>
      </c>
      <c r="H64" s="65"/>
      <c r="I64" s="66"/>
      <c r="J64" s="64" t="s">
        <v>27</v>
      </c>
      <c r="K64" s="65" t="s">
        <v>2</v>
      </c>
      <c r="L64" s="65"/>
      <c r="M64" s="66"/>
    </row>
    <row r="65" spans="1:17" x14ac:dyDescent="0.2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2">
      <c r="A66" s="14" t="s">
        <v>7</v>
      </c>
      <c r="B66" s="55">
        <v>62993.442999999999</v>
      </c>
      <c r="C66" s="50">
        <v>39960.127999999997</v>
      </c>
      <c r="D66" s="50">
        <v>23033.315000000002</v>
      </c>
      <c r="E66" s="56">
        <v>2276374.1401</v>
      </c>
      <c r="F66" s="55">
        <v>10932.7366</v>
      </c>
      <c r="G66" s="50">
        <v>9091.3636999999999</v>
      </c>
      <c r="H66" s="50">
        <v>1841.3729000000003</v>
      </c>
      <c r="I66" s="56">
        <v>926526.66839999997</v>
      </c>
      <c r="J66" s="55">
        <v>8830.277</v>
      </c>
      <c r="K66" s="50">
        <v>10039.563200000001</v>
      </c>
      <c r="L66" s="50">
        <v>-1209.2862000000005</v>
      </c>
      <c r="M66" s="56">
        <v>421910.9424</v>
      </c>
    </row>
    <row r="67" spans="1:17" x14ac:dyDescent="0.2">
      <c r="A67" s="15" t="s">
        <v>8</v>
      </c>
      <c r="B67" s="57">
        <v>51878.6541</v>
      </c>
      <c r="C67" s="51">
        <v>41491.244599999998</v>
      </c>
      <c r="D67" s="51">
        <v>10387.409500000002</v>
      </c>
      <c r="E67" s="58">
        <v>2325102.4945</v>
      </c>
      <c r="F67" s="57">
        <v>11012.0646</v>
      </c>
      <c r="G67" s="51">
        <v>9658.3562000000002</v>
      </c>
      <c r="H67" s="51">
        <v>1353.7083999999995</v>
      </c>
      <c r="I67" s="58">
        <v>934725.30020000006</v>
      </c>
      <c r="J67" s="57">
        <v>17713.553100000001</v>
      </c>
      <c r="K67" s="51">
        <v>16114.9396</v>
      </c>
      <c r="L67" s="51">
        <v>1598.6135000000013</v>
      </c>
      <c r="M67" s="58">
        <v>419430.79920000001</v>
      </c>
    </row>
    <row r="68" spans="1:17" x14ac:dyDescent="0.2">
      <c r="A68" s="15" t="s">
        <v>9</v>
      </c>
      <c r="B68" s="57">
        <v>63877.330499999996</v>
      </c>
      <c r="C68" s="51">
        <v>44359.255100000002</v>
      </c>
      <c r="D68" s="51">
        <v>19518.075399999994</v>
      </c>
      <c r="E68" s="58">
        <v>2479640.2873999998</v>
      </c>
      <c r="F68" s="57">
        <v>18491.037899999999</v>
      </c>
      <c r="G68" s="51">
        <v>14816.681</v>
      </c>
      <c r="H68" s="51">
        <v>3674.3568999999989</v>
      </c>
      <c r="I68" s="58">
        <v>974707.77709999995</v>
      </c>
      <c r="J68" s="57">
        <v>13515.5</v>
      </c>
      <c r="K68" s="51">
        <v>12557.959800000001</v>
      </c>
      <c r="L68" s="51">
        <v>957.54019999999946</v>
      </c>
      <c r="M68" s="58">
        <v>421004.196</v>
      </c>
    </row>
    <row r="69" spans="1:17" x14ac:dyDescent="0.2">
      <c r="A69" s="15" t="s">
        <v>10</v>
      </c>
      <c r="B69" s="57">
        <v>59653.684800000003</v>
      </c>
      <c r="C69" s="51">
        <v>40889.683599999997</v>
      </c>
      <c r="D69" s="51">
        <v>18764.001200000006</v>
      </c>
      <c r="E69" s="58">
        <v>2560426.7834999999</v>
      </c>
      <c r="F69" s="57">
        <v>13329.0736</v>
      </c>
      <c r="G69" s="51">
        <v>9366.2307000000001</v>
      </c>
      <c r="H69" s="51">
        <v>3962.8428999999996</v>
      </c>
      <c r="I69" s="58">
        <v>990172.54480000003</v>
      </c>
      <c r="J69" s="57">
        <v>11262.5803</v>
      </c>
      <c r="K69" s="51">
        <v>11152.9818</v>
      </c>
      <c r="L69" s="51">
        <v>109.59850000000006</v>
      </c>
      <c r="M69" s="58">
        <v>422872.41850000003</v>
      </c>
    </row>
    <row r="70" spans="1:17" x14ac:dyDescent="0.2">
      <c r="A70" s="15" t="s">
        <v>11</v>
      </c>
      <c r="B70" s="57">
        <v>40034.094100000002</v>
      </c>
      <c r="C70" s="51">
        <v>41781.433599999997</v>
      </c>
      <c r="D70" s="51">
        <v>-1747.3394999999946</v>
      </c>
      <c r="E70" s="59">
        <v>2575703.1453</v>
      </c>
      <c r="F70" s="57">
        <v>11425.731</v>
      </c>
      <c r="G70" s="51">
        <v>9150.5899000000009</v>
      </c>
      <c r="H70" s="51">
        <v>2275.1410999999989</v>
      </c>
      <c r="I70" s="59">
        <v>995898.75049999997</v>
      </c>
      <c r="J70" s="57">
        <v>9080.1365000000005</v>
      </c>
      <c r="K70" s="51">
        <v>8640.0058000000008</v>
      </c>
      <c r="L70" s="51">
        <v>440.13069999999971</v>
      </c>
      <c r="M70" s="59">
        <v>423881.12790000002</v>
      </c>
    </row>
    <row r="71" spans="1:17" x14ac:dyDescent="0.2">
      <c r="A71" s="15" t="s">
        <v>12</v>
      </c>
      <c r="B71" s="57">
        <v>52289.496500000001</v>
      </c>
      <c r="C71" s="51">
        <v>41447.433299999997</v>
      </c>
      <c r="D71" s="51">
        <v>10842.063200000004</v>
      </c>
      <c r="E71" s="58">
        <v>2659490.7108</v>
      </c>
      <c r="F71" s="57">
        <v>12318.271699999999</v>
      </c>
      <c r="G71" s="51">
        <v>9320.2494000000006</v>
      </c>
      <c r="H71" s="51">
        <v>2998.0222999999987</v>
      </c>
      <c r="I71" s="58">
        <v>1018652.9295</v>
      </c>
      <c r="J71" s="57">
        <v>13239.5445</v>
      </c>
      <c r="K71" s="51">
        <v>8286.8955000000005</v>
      </c>
      <c r="L71" s="51">
        <v>4952.6489999999994</v>
      </c>
      <c r="M71" s="58">
        <v>429010.5197</v>
      </c>
    </row>
    <row r="72" spans="1:17" x14ac:dyDescent="0.2">
      <c r="A72" s="15" t="s">
        <v>13</v>
      </c>
      <c r="B72" s="57">
        <v>43892.6247</v>
      </c>
      <c r="C72" s="51">
        <v>31515.545900000001</v>
      </c>
      <c r="D72" s="51">
        <v>12377.078799999999</v>
      </c>
      <c r="E72" s="58">
        <v>2772268.4386</v>
      </c>
      <c r="F72" s="57">
        <v>10321.575000000001</v>
      </c>
      <c r="G72" s="51">
        <v>6621.8244999999997</v>
      </c>
      <c r="H72" s="51">
        <v>3699.750500000001</v>
      </c>
      <c r="I72" s="58">
        <v>1042018.3908000001</v>
      </c>
      <c r="J72" s="57">
        <v>9621.6540000000005</v>
      </c>
      <c r="K72" s="51">
        <v>6172.0460999999996</v>
      </c>
      <c r="L72" s="51">
        <v>3449.6079000000009</v>
      </c>
      <c r="M72" s="58">
        <v>435591.96269999997</v>
      </c>
    </row>
    <row r="73" spans="1:17" x14ac:dyDescent="0.2">
      <c r="A73" s="15" t="s">
        <v>14</v>
      </c>
      <c r="B73" s="16">
        <v>42413.921900000001</v>
      </c>
      <c r="C73" s="17">
        <v>46778.490100000003</v>
      </c>
      <c r="D73" s="17">
        <v>-4364.5682000000015</v>
      </c>
      <c r="E73" s="20">
        <v>2827850.6087000002</v>
      </c>
      <c r="F73" s="16">
        <v>11041.655699999999</v>
      </c>
      <c r="G73" s="17">
        <v>8188.5794999999998</v>
      </c>
      <c r="H73" s="17">
        <v>2853.0761999999995</v>
      </c>
      <c r="I73" s="20">
        <v>1058276.8705</v>
      </c>
      <c r="J73" s="16">
        <v>13098.534100000001</v>
      </c>
      <c r="K73" s="17">
        <v>9392.0146000000004</v>
      </c>
      <c r="L73" s="17">
        <v>3706.5195000000003</v>
      </c>
      <c r="M73" s="18">
        <v>440337.24070000002</v>
      </c>
    </row>
    <row r="74" spans="1:17" x14ac:dyDescent="0.2">
      <c r="A74" s="15" t="s">
        <v>15</v>
      </c>
      <c r="B74" s="16">
        <v>48021.9035</v>
      </c>
      <c r="C74" s="17">
        <v>62185.249900000003</v>
      </c>
      <c r="D74" s="17">
        <v>-14163.346400000002</v>
      </c>
      <c r="E74" s="20">
        <v>2703023.0306000002</v>
      </c>
      <c r="F74" s="16">
        <v>14059.351699999999</v>
      </c>
      <c r="G74" s="17">
        <v>10935.429599999999</v>
      </c>
      <c r="H74" s="17">
        <v>3123.9220999999998</v>
      </c>
      <c r="I74" s="20">
        <v>1029006.5506</v>
      </c>
      <c r="J74" s="16">
        <v>13186.8874</v>
      </c>
      <c r="K74" s="17">
        <v>9547.2381999999998</v>
      </c>
      <c r="L74" s="17">
        <v>3639.6491999999998</v>
      </c>
      <c r="M74" s="18">
        <v>440230.3248</v>
      </c>
    </row>
    <row r="75" spans="1:17" x14ac:dyDescent="0.2">
      <c r="A75" s="15" t="s">
        <v>16</v>
      </c>
      <c r="B75" s="21">
        <v>47488.006500000003</v>
      </c>
      <c r="C75" s="17">
        <v>43099.218999999997</v>
      </c>
      <c r="D75" s="17">
        <v>4388.7875000000058</v>
      </c>
      <c r="E75" s="16">
        <v>2786573.71</v>
      </c>
      <c r="F75" s="21">
        <v>13246.108399999999</v>
      </c>
      <c r="G75" s="17">
        <v>9502.8785000000007</v>
      </c>
      <c r="H75" s="17">
        <v>3743.2298999999985</v>
      </c>
      <c r="I75" s="16">
        <v>1045880.1086</v>
      </c>
      <c r="J75" s="21">
        <v>14958.728800000001</v>
      </c>
      <c r="K75" s="17">
        <v>13523.4211</v>
      </c>
      <c r="L75" s="17">
        <v>1435.3077000000012</v>
      </c>
      <c r="M75" s="18">
        <v>450884.5637</v>
      </c>
    </row>
    <row r="76" spans="1:17" x14ac:dyDescent="0.2">
      <c r="A76" s="15" t="s">
        <v>17</v>
      </c>
      <c r="B76" s="21">
        <v>59444.465499999998</v>
      </c>
      <c r="C76" s="17">
        <v>51897.552900000002</v>
      </c>
      <c r="D76" s="17">
        <v>7546.912599999996</v>
      </c>
      <c r="E76" s="16">
        <v>2897668.2316000001</v>
      </c>
      <c r="F76" s="21">
        <v>13086.729799999999</v>
      </c>
      <c r="G76" s="17">
        <v>10711.3557</v>
      </c>
      <c r="H76" s="17">
        <v>2375.3740999999991</v>
      </c>
      <c r="I76" s="16">
        <v>1074327.7201</v>
      </c>
      <c r="J76" s="21">
        <v>15443.8302</v>
      </c>
      <c r="K76" s="17">
        <v>16448.1937</v>
      </c>
      <c r="L76" s="17">
        <v>-1004.3634999999995</v>
      </c>
      <c r="M76" s="18">
        <v>452552.81660000002</v>
      </c>
    </row>
    <row r="77" spans="1:17" x14ac:dyDescent="0.2">
      <c r="A77" s="22" t="s">
        <v>18</v>
      </c>
      <c r="B77" s="23">
        <v>50883.582799999996</v>
      </c>
      <c r="C77" s="24">
        <v>45626.159299999999</v>
      </c>
      <c r="D77" s="25">
        <v>5257.4234999999971</v>
      </c>
      <c r="E77" s="26">
        <v>2988299.7922999999</v>
      </c>
      <c r="F77" s="23">
        <v>12637.4076</v>
      </c>
      <c r="G77" s="24">
        <v>9594.7149000000009</v>
      </c>
      <c r="H77" s="25">
        <v>3042.6926999999996</v>
      </c>
      <c r="I77" s="26">
        <v>1098137.7442000001</v>
      </c>
      <c r="J77" s="23">
        <v>16352.8626</v>
      </c>
      <c r="K77" s="24">
        <v>13990.630800000001</v>
      </c>
      <c r="L77" s="25">
        <v>2362.2317999999996</v>
      </c>
      <c r="M77" s="26">
        <v>453739.23349999997</v>
      </c>
    </row>
    <row r="78" spans="1:17" x14ac:dyDescent="0.2">
      <c r="A78" s="7" t="s">
        <v>19</v>
      </c>
      <c r="B78" s="27">
        <f t="shared" ref="B78:D78" si="8">SUM(B66:B77)</f>
        <v>622871.20790000004</v>
      </c>
      <c r="C78" s="28">
        <f t="shared" si="8"/>
        <v>531031.39529999997</v>
      </c>
      <c r="D78" s="28">
        <f t="shared" si="8"/>
        <v>91839.812600000005</v>
      </c>
      <c r="E78" s="29"/>
      <c r="F78" s="27">
        <f t="shared" ref="F78:H78" si="9">SUM(F66:F77)</f>
        <v>151901.74359999999</v>
      </c>
      <c r="G78" s="28">
        <f t="shared" si="9"/>
        <v>116958.25360000001</v>
      </c>
      <c r="H78" s="28">
        <f t="shared" si="9"/>
        <v>34943.489999999991</v>
      </c>
      <c r="I78" s="29"/>
      <c r="J78" s="27">
        <f t="shared" ref="J78:L78" si="10">SUM(J66:J77)</f>
        <v>156304.08850000001</v>
      </c>
      <c r="K78" s="28">
        <f t="shared" si="10"/>
        <v>135865.89020000002</v>
      </c>
      <c r="L78" s="28">
        <f t="shared" si="10"/>
        <v>20438.198300000004</v>
      </c>
      <c r="M78" s="29"/>
    </row>
    <row r="79" spans="1:17" x14ac:dyDescent="0.2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3.2" x14ac:dyDescent="0.25">
      <c r="A80" s="6" t="s">
        <v>0</v>
      </c>
      <c r="B80" s="64" t="s">
        <v>28</v>
      </c>
      <c r="C80" s="65" t="s">
        <v>2</v>
      </c>
      <c r="D80" s="65"/>
      <c r="E80" s="66"/>
      <c r="F80" s="64" t="s">
        <v>20</v>
      </c>
      <c r="G80" s="65"/>
      <c r="H80" s="65"/>
      <c r="I80" s="66"/>
      <c r="J80" s="64" t="s">
        <v>21</v>
      </c>
      <c r="K80" s="65" t="s">
        <v>2</v>
      </c>
      <c r="L80" s="65"/>
      <c r="M80" s="66"/>
      <c r="N80" s="64" t="s">
        <v>22</v>
      </c>
      <c r="O80" s="65" t="s">
        <v>2</v>
      </c>
      <c r="P80" s="65"/>
      <c r="Q80" s="66"/>
    </row>
    <row r="81" spans="1:17" x14ac:dyDescent="0.2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2">
      <c r="A82" s="14" t="s">
        <v>7</v>
      </c>
      <c r="B82" s="55">
        <v>9371.3665999999994</v>
      </c>
      <c r="C82" s="50">
        <v>15659.3791</v>
      </c>
      <c r="D82" s="50">
        <v>-6288.0125000000007</v>
      </c>
      <c r="E82" s="56">
        <v>259130.38190000001</v>
      </c>
      <c r="F82" s="55">
        <v>752.93709999999999</v>
      </c>
      <c r="G82" s="50">
        <v>678.72329999999999</v>
      </c>
      <c r="H82" s="50">
        <v>74.213799999999992</v>
      </c>
      <c r="I82" s="56">
        <v>37902.455699999999</v>
      </c>
      <c r="J82" s="55">
        <v>136.9161</v>
      </c>
      <c r="K82" s="50">
        <v>471.39440000000002</v>
      </c>
      <c r="L82" s="50">
        <v>-334.47829999999999</v>
      </c>
      <c r="M82" s="56">
        <v>22937.946199999998</v>
      </c>
      <c r="N82" s="32">
        <f>B66+F66+J66+B82+F82+J82</f>
        <v>93017.676399999997</v>
      </c>
      <c r="O82" s="33">
        <f>C66+G66+K66+C82+G82+K82</f>
        <v>75900.551700000011</v>
      </c>
      <c r="P82" s="33">
        <f>+N82-O82</f>
        <v>17117.124699999986</v>
      </c>
      <c r="Q82" s="34">
        <f>E66+I66+M66+E82+I82+M82</f>
        <v>3944782.5346999997</v>
      </c>
    </row>
    <row r="83" spans="1:17" x14ac:dyDescent="0.2">
      <c r="A83" s="15" t="s">
        <v>8</v>
      </c>
      <c r="B83" s="57">
        <v>10506.332200000001</v>
      </c>
      <c r="C83" s="51">
        <v>15312.5227</v>
      </c>
      <c r="D83" s="51">
        <v>-4806.1904999999988</v>
      </c>
      <c r="E83" s="58">
        <v>254183.959</v>
      </c>
      <c r="F83" s="57">
        <v>1838.6366</v>
      </c>
      <c r="G83" s="51">
        <v>1028.4979000000001</v>
      </c>
      <c r="H83" s="51">
        <v>810.13869999999997</v>
      </c>
      <c r="I83" s="58">
        <v>38727.065499999997</v>
      </c>
      <c r="J83" s="57">
        <v>51.802</v>
      </c>
      <c r="K83" s="51">
        <v>14.0131</v>
      </c>
      <c r="L83" s="51">
        <v>37.788899999999998</v>
      </c>
      <c r="M83" s="58">
        <v>22890.7029</v>
      </c>
      <c r="N83" s="35">
        <f t="shared" ref="N83:N93" si="11">B67+F67+J67+B83+F83+J83</f>
        <v>93001.042600000001</v>
      </c>
      <c r="O83" s="36">
        <f t="shared" ref="O83:O93" si="12">C67+G67+K67+C83+G83+K83</f>
        <v>83619.574099999998</v>
      </c>
      <c r="P83" s="36">
        <f t="shared" ref="P83:P88" si="13">+N83-O83</f>
        <v>9381.4685000000027</v>
      </c>
      <c r="Q83" s="37">
        <f t="shared" ref="Q83:Q92" si="14">E67+I67+M67+E83+I83+M83</f>
        <v>3995060.3212999995</v>
      </c>
    </row>
    <row r="84" spans="1:17" x14ac:dyDescent="0.2">
      <c r="A84" s="15" t="s">
        <v>9</v>
      </c>
      <c r="B84" s="57">
        <v>12583.6265</v>
      </c>
      <c r="C84" s="51">
        <v>16161.374299999999</v>
      </c>
      <c r="D84" s="51">
        <v>-3577.7477999999992</v>
      </c>
      <c r="E84" s="58">
        <v>251005.66269999999</v>
      </c>
      <c r="F84" s="57">
        <v>1104.6592000000001</v>
      </c>
      <c r="G84" s="51">
        <v>3516.6343999999999</v>
      </c>
      <c r="H84" s="51">
        <v>-2411.9751999999999</v>
      </c>
      <c r="I84" s="58">
        <v>36827.940499999997</v>
      </c>
      <c r="J84" s="57">
        <v>41.633000000000003</v>
      </c>
      <c r="K84" s="51">
        <v>19.2195</v>
      </c>
      <c r="L84" s="51">
        <v>22.413500000000003</v>
      </c>
      <c r="M84" s="58">
        <v>22595.4653</v>
      </c>
      <c r="N84" s="35">
        <f t="shared" si="11"/>
        <v>109613.78709999999</v>
      </c>
      <c r="O84" s="36">
        <f t="shared" si="12"/>
        <v>91431.124100000001</v>
      </c>
      <c r="P84" s="36">
        <f t="shared" si="13"/>
        <v>18182.662999999986</v>
      </c>
      <c r="Q84" s="37">
        <f t="shared" si="14"/>
        <v>4185781.3289999999</v>
      </c>
    </row>
    <row r="85" spans="1:17" x14ac:dyDescent="0.2">
      <c r="A85" s="15" t="s">
        <v>10</v>
      </c>
      <c r="B85" s="57">
        <v>8505.8135999999995</v>
      </c>
      <c r="C85" s="51">
        <v>8151.1262999999999</v>
      </c>
      <c r="D85" s="51">
        <v>354.6872999999996</v>
      </c>
      <c r="E85" s="58">
        <v>251251.9045</v>
      </c>
      <c r="F85" s="57">
        <v>680.39710000000002</v>
      </c>
      <c r="G85" s="51">
        <v>1020.2571</v>
      </c>
      <c r="H85" s="51">
        <v>-339.86</v>
      </c>
      <c r="I85" s="58">
        <v>36659.733999999997</v>
      </c>
      <c r="J85" s="57">
        <v>873.54570000000001</v>
      </c>
      <c r="K85" s="51">
        <v>14.362500000000001</v>
      </c>
      <c r="L85" s="51">
        <v>859.18320000000006</v>
      </c>
      <c r="M85" s="58">
        <v>24127.121999999999</v>
      </c>
      <c r="N85" s="35">
        <f t="shared" si="11"/>
        <v>94305.095100000006</v>
      </c>
      <c r="O85" s="36">
        <f t="shared" si="12"/>
        <v>70594.642000000007</v>
      </c>
      <c r="P85" s="36">
        <f t="shared" si="13"/>
        <v>23710.453099999999</v>
      </c>
      <c r="Q85" s="37">
        <f t="shared" si="14"/>
        <v>4285510.5073000006</v>
      </c>
    </row>
    <row r="86" spans="1:17" x14ac:dyDescent="0.2">
      <c r="A86" s="15" t="s">
        <v>11</v>
      </c>
      <c r="B86" s="57">
        <v>13271.076300000001</v>
      </c>
      <c r="C86" s="51">
        <v>9882.8588999999993</v>
      </c>
      <c r="D86" s="51">
        <v>3388.2174000000014</v>
      </c>
      <c r="E86" s="59">
        <v>254759.88759999999</v>
      </c>
      <c r="F86" s="57">
        <v>763.13599999999997</v>
      </c>
      <c r="G86" s="51">
        <v>890.6567</v>
      </c>
      <c r="H86" s="51">
        <v>-127.52070000000003</v>
      </c>
      <c r="I86" s="59">
        <v>37160.43</v>
      </c>
      <c r="J86" s="57">
        <v>472.7</v>
      </c>
      <c r="K86" s="51">
        <v>25.3428</v>
      </c>
      <c r="L86" s="51">
        <v>447.35719999999998</v>
      </c>
      <c r="M86" s="59">
        <v>24971.885399999999</v>
      </c>
      <c r="N86" s="35">
        <f t="shared" si="11"/>
        <v>75046.873899999991</v>
      </c>
      <c r="O86" s="36">
        <f t="shared" si="12"/>
        <v>70370.887699999992</v>
      </c>
      <c r="P86" s="36">
        <f t="shared" si="13"/>
        <v>4675.9861999999994</v>
      </c>
      <c r="Q86" s="38">
        <f t="shared" si="14"/>
        <v>4312375.2266999995</v>
      </c>
    </row>
    <row r="87" spans="1:17" x14ac:dyDescent="0.2">
      <c r="A87" s="15" t="s">
        <v>12</v>
      </c>
      <c r="B87" s="57">
        <v>13999.6116</v>
      </c>
      <c r="C87" s="51">
        <v>13153.468800000001</v>
      </c>
      <c r="D87" s="51">
        <v>846.14279999999962</v>
      </c>
      <c r="E87" s="58">
        <v>255841.98759999999</v>
      </c>
      <c r="F87" s="57">
        <v>742.04769999999996</v>
      </c>
      <c r="G87" s="51">
        <v>929.1848</v>
      </c>
      <c r="H87" s="51">
        <v>-187.13710000000003</v>
      </c>
      <c r="I87" s="58">
        <v>37440.2644</v>
      </c>
      <c r="J87" s="57">
        <v>388.24950000000001</v>
      </c>
      <c r="K87" s="51">
        <v>31.421299999999999</v>
      </c>
      <c r="L87" s="51">
        <v>356.82820000000004</v>
      </c>
      <c r="M87" s="58">
        <v>24279.524000000001</v>
      </c>
      <c r="N87" s="35">
        <f t="shared" si="11"/>
        <v>92977.2215</v>
      </c>
      <c r="O87" s="36">
        <f t="shared" si="12"/>
        <v>73168.653099999996</v>
      </c>
      <c r="P87" s="36">
        <f t="shared" si="13"/>
        <v>19808.568400000004</v>
      </c>
      <c r="Q87" s="37">
        <f t="shared" si="14"/>
        <v>4424715.9359999998</v>
      </c>
    </row>
    <row r="88" spans="1:17" x14ac:dyDescent="0.2">
      <c r="A88" s="15" t="s">
        <v>13</v>
      </c>
      <c r="B88" s="57">
        <v>6995.0803999999998</v>
      </c>
      <c r="C88" s="51">
        <v>5958.6696000000002</v>
      </c>
      <c r="D88" s="51">
        <v>1036.4107999999997</v>
      </c>
      <c r="E88" s="58">
        <v>256974.45019999999</v>
      </c>
      <c r="F88" s="57">
        <v>834.95650000000001</v>
      </c>
      <c r="G88" s="51">
        <v>522.10389999999995</v>
      </c>
      <c r="H88" s="51">
        <v>312.85260000000005</v>
      </c>
      <c r="I88" s="58">
        <v>39176.311199999996</v>
      </c>
      <c r="J88" s="57">
        <v>677.97860000000003</v>
      </c>
      <c r="K88" s="51">
        <v>32.751300000000001</v>
      </c>
      <c r="L88" s="51">
        <v>645.22730000000001</v>
      </c>
      <c r="M88" s="58">
        <v>24376.6558</v>
      </c>
      <c r="N88" s="35">
        <f t="shared" si="11"/>
        <v>72343.869200000001</v>
      </c>
      <c r="O88" s="36">
        <f t="shared" si="12"/>
        <v>50822.941300000006</v>
      </c>
      <c r="P88" s="36">
        <f t="shared" si="13"/>
        <v>21520.927899999995</v>
      </c>
      <c r="Q88" s="37">
        <f t="shared" si="14"/>
        <v>4570406.2093000002</v>
      </c>
    </row>
    <row r="89" spans="1:17" x14ac:dyDescent="0.2">
      <c r="A89" s="15" t="s">
        <v>14</v>
      </c>
      <c r="B89" s="57">
        <v>11335.3748</v>
      </c>
      <c r="C89" s="51">
        <v>7243.9193999999998</v>
      </c>
      <c r="D89" s="51">
        <v>4091.4553999999998</v>
      </c>
      <c r="E89" s="60">
        <v>258113.5019</v>
      </c>
      <c r="F89" s="57">
        <v>638.65449999999998</v>
      </c>
      <c r="G89" s="51">
        <v>410.19009999999997</v>
      </c>
      <c r="H89" s="51">
        <v>228.46440000000001</v>
      </c>
      <c r="I89" s="60">
        <v>40592.044699999999</v>
      </c>
      <c r="J89" s="57">
        <v>455.07850000000002</v>
      </c>
      <c r="K89" s="51">
        <v>406.14909999999998</v>
      </c>
      <c r="L89" s="51">
        <v>48.929400000000044</v>
      </c>
      <c r="M89" s="60">
        <v>24108.1414</v>
      </c>
      <c r="N89" s="35">
        <f t="shared" si="11"/>
        <v>78983.219500000021</v>
      </c>
      <c r="O89" s="36">
        <f t="shared" si="12"/>
        <v>72419.342800000013</v>
      </c>
      <c r="P89" s="36">
        <f>+N89-O89</f>
        <v>6563.876700000008</v>
      </c>
      <c r="Q89" s="39">
        <f t="shared" si="14"/>
        <v>4649278.4079</v>
      </c>
    </row>
    <row r="90" spans="1:17" x14ac:dyDescent="0.2">
      <c r="A90" s="15" t="s">
        <v>15</v>
      </c>
      <c r="B90" s="16">
        <v>19303.985799999999</v>
      </c>
      <c r="C90" s="17">
        <v>7587.8778000000002</v>
      </c>
      <c r="D90" s="17">
        <v>11716.107999999998</v>
      </c>
      <c r="E90" s="20">
        <v>274266.29629999999</v>
      </c>
      <c r="F90" s="16">
        <v>741.22230000000002</v>
      </c>
      <c r="G90" s="17">
        <v>794.01279999999997</v>
      </c>
      <c r="H90" s="17">
        <v>-52.790499999999952</v>
      </c>
      <c r="I90" s="20">
        <v>40410.093200000003</v>
      </c>
      <c r="J90" s="16">
        <v>122.3456</v>
      </c>
      <c r="K90" s="17">
        <v>6.4051</v>
      </c>
      <c r="L90" s="17">
        <v>115.9405</v>
      </c>
      <c r="M90" s="20">
        <v>24265.381300000001</v>
      </c>
      <c r="N90" s="35">
        <f t="shared" si="11"/>
        <v>95435.696299999981</v>
      </c>
      <c r="O90" s="36">
        <f t="shared" si="12"/>
        <v>91056.213399999993</v>
      </c>
      <c r="P90" s="36">
        <f t="shared" ref="P90:P92" si="15">+N90-O90</f>
        <v>4379.4828999999881</v>
      </c>
      <c r="Q90" s="37">
        <f t="shared" si="14"/>
        <v>4511201.6767999995</v>
      </c>
    </row>
    <row r="91" spans="1:17" x14ac:dyDescent="0.2">
      <c r="A91" s="15" t="s">
        <v>16</v>
      </c>
      <c r="B91" s="21">
        <v>16733.283599999999</v>
      </c>
      <c r="C91" s="17">
        <v>17026.066999999999</v>
      </c>
      <c r="D91" s="17">
        <v>-292.78340000000026</v>
      </c>
      <c r="E91" s="18">
        <v>262487.67239999998</v>
      </c>
      <c r="F91" s="21">
        <v>2126.2529</v>
      </c>
      <c r="G91" s="17">
        <v>1441.2070000000001</v>
      </c>
      <c r="H91" s="17">
        <v>685.04589999999985</v>
      </c>
      <c r="I91" s="16">
        <v>39466.609100000001</v>
      </c>
      <c r="J91" s="21">
        <v>564.42840000000001</v>
      </c>
      <c r="K91" s="17">
        <v>52.613500000000002</v>
      </c>
      <c r="L91" s="17">
        <v>511.81490000000002</v>
      </c>
      <c r="M91" s="16">
        <v>29646.079900000001</v>
      </c>
      <c r="N91" s="40">
        <f t="shared" si="11"/>
        <v>95116.808600000004</v>
      </c>
      <c r="O91" s="36">
        <f t="shared" si="12"/>
        <v>84645.406099999993</v>
      </c>
      <c r="P91" s="36">
        <f t="shared" si="15"/>
        <v>10471.402500000011</v>
      </c>
      <c r="Q91" s="39">
        <f t="shared" si="14"/>
        <v>4614938.7436999995</v>
      </c>
    </row>
    <row r="92" spans="1:17" x14ac:dyDescent="0.2">
      <c r="A92" s="15" t="s">
        <v>17</v>
      </c>
      <c r="B92" s="21">
        <v>11554.7449</v>
      </c>
      <c r="C92" s="17">
        <v>17032.332399999999</v>
      </c>
      <c r="D92" s="17">
        <v>-5477.5874999999996</v>
      </c>
      <c r="E92" s="20">
        <v>256939.17170000001</v>
      </c>
      <c r="F92" s="21">
        <v>2164.2887999999998</v>
      </c>
      <c r="G92" s="17">
        <v>768.65039999999999</v>
      </c>
      <c r="H92" s="17">
        <v>1395.6383999999998</v>
      </c>
      <c r="I92" s="16">
        <v>40788.674500000001</v>
      </c>
      <c r="J92" s="21">
        <v>221.75880000000001</v>
      </c>
      <c r="K92" s="17">
        <v>84.992699999999999</v>
      </c>
      <c r="L92" s="17">
        <v>136.76609999999999</v>
      </c>
      <c r="M92" s="16">
        <v>30029.174999999999</v>
      </c>
      <c r="N92" s="40">
        <f t="shared" si="11"/>
        <v>101915.81799999998</v>
      </c>
      <c r="O92" s="36">
        <f t="shared" si="12"/>
        <v>96943.077799999999</v>
      </c>
      <c r="P92" s="36">
        <f t="shared" si="15"/>
        <v>4972.7401999999856</v>
      </c>
      <c r="Q92" s="37">
        <f t="shared" si="14"/>
        <v>4752305.7895</v>
      </c>
    </row>
    <row r="93" spans="1:17" x14ac:dyDescent="0.2">
      <c r="A93" s="22" t="s">
        <v>18</v>
      </c>
      <c r="B93" s="23">
        <v>29187.828399999999</v>
      </c>
      <c r="C93" s="24">
        <v>9780.6867000000002</v>
      </c>
      <c r="D93" s="25">
        <v>19407.1417</v>
      </c>
      <c r="E93" s="26">
        <v>279257.07809999998</v>
      </c>
      <c r="F93" s="23">
        <v>744.0412</v>
      </c>
      <c r="G93" s="24">
        <v>1211.9269999999999</v>
      </c>
      <c r="H93" s="25">
        <v>-467.8857999999999</v>
      </c>
      <c r="I93" s="26">
        <v>40484.163500000002</v>
      </c>
      <c r="J93" s="23">
        <v>334.30709999999999</v>
      </c>
      <c r="K93" s="24">
        <v>73.348200000000006</v>
      </c>
      <c r="L93" s="25">
        <v>260.95889999999997</v>
      </c>
      <c r="M93" s="26">
        <v>30704.335599999999</v>
      </c>
      <c r="N93" s="41">
        <f t="shared" si="11"/>
        <v>110140.02970000001</v>
      </c>
      <c r="O93" s="28">
        <f t="shared" si="12"/>
        <v>80277.466899999999</v>
      </c>
      <c r="P93" s="42">
        <f>+N93-O93</f>
        <v>29862.562800000014</v>
      </c>
      <c r="Q93" s="43">
        <f>E77+I77+M77+E93+I93+M93</f>
        <v>4890622.3471999988</v>
      </c>
    </row>
    <row r="94" spans="1:17" x14ac:dyDescent="0.2">
      <c r="A94" s="7" t="s">
        <v>19</v>
      </c>
      <c r="B94" s="27">
        <f t="shared" ref="B94:D94" si="16">SUM(B82:B93)</f>
        <v>163348.12469999999</v>
      </c>
      <c r="C94" s="28">
        <f t="shared" si="16"/>
        <v>142950.28299999997</v>
      </c>
      <c r="D94" s="28">
        <f t="shared" si="16"/>
        <v>20397.841700000001</v>
      </c>
      <c r="E94" s="29"/>
      <c r="F94" s="27">
        <f t="shared" ref="F94:H94" si="17">SUM(F82:F93)</f>
        <v>13131.2299</v>
      </c>
      <c r="G94" s="28">
        <f t="shared" si="17"/>
        <v>13212.045399999999</v>
      </c>
      <c r="H94" s="28">
        <f t="shared" si="17"/>
        <v>-80.815499999999815</v>
      </c>
      <c r="I94" s="29"/>
      <c r="J94" s="27">
        <f t="shared" ref="J94:L94" si="18">SUM(J82:J93)</f>
        <v>4340.7433000000001</v>
      </c>
      <c r="K94" s="27">
        <f t="shared" si="18"/>
        <v>1232.0134999999998</v>
      </c>
      <c r="L94" s="28">
        <f t="shared" si="18"/>
        <v>3108.7298000000001</v>
      </c>
      <c r="M94" s="29"/>
      <c r="N94" s="27">
        <f>SUM(N82:N93)</f>
        <v>1111897.1379</v>
      </c>
      <c r="O94" s="27">
        <f>SUM(O82:O93)</f>
        <v>941249.88100000005</v>
      </c>
      <c r="P94" s="28">
        <f>SUM(P82:P93)</f>
        <v>170647.25689999998</v>
      </c>
      <c r="Q94" s="29"/>
    </row>
    <row r="95" spans="1:17" x14ac:dyDescent="0.2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3.2" x14ac:dyDescent="0.25">
      <c r="A96" s="49"/>
      <c r="B96" s="64" t="s">
        <v>24</v>
      </c>
      <c r="C96" s="65"/>
      <c r="D96" s="65"/>
      <c r="E96" s="66"/>
      <c r="F96" s="64" t="s">
        <v>29</v>
      </c>
      <c r="G96" s="65"/>
      <c r="H96" s="65"/>
      <c r="I96" s="66"/>
      <c r="J96" s="45"/>
      <c r="K96" s="45"/>
      <c r="L96" s="45"/>
      <c r="M96" s="45"/>
      <c r="N96" s="2"/>
      <c r="O96" s="2"/>
      <c r="P96" s="2"/>
      <c r="Q96" s="2"/>
    </row>
    <row r="97" spans="1:17" ht="13.2" x14ac:dyDescent="0.25">
      <c r="A97" s="6" t="s">
        <v>0</v>
      </c>
      <c r="B97" s="64" t="s">
        <v>26</v>
      </c>
      <c r="C97" s="65"/>
      <c r="D97" s="65"/>
      <c r="E97" s="66"/>
      <c r="F97" s="64" t="s">
        <v>25</v>
      </c>
      <c r="G97" s="65"/>
      <c r="H97" s="65"/>
      <c r="I97" s="66"/>
      <c r="J97" s="45"/>
      <c r="K97" s="45"/>
      <c r="L97" s="45"/>
      <c r="M97" s="45"/>
      <c r="N97" s="2"/>
      <c r="O97" s="2"/>
      <c r="P97" s="2"/>
      <c r="Q97" s="2"/>
    </row>
    <row r="98" spans="1:17" x14ac:dyDescent="0.2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2">
      <c r="A99" s="14" t="s">
        <v>7</v>
      </c>
      <c r="B99" s="50">
        <v>1296.4867999999999</v>
      </c>
      <c r="C99" s="50">
        <v>1083.1344999999999</v>
      </c>
      <c r="D99" s="50">
        <v>213.35230000000001</v>
      </c>
      <c r="E99" s="58">
        <v>205221.11559999999</v>
      </c>
      <c r="F99" s="50">
        <v>4528.8072000000002</v>
      </c>
      <c r="G99" s="50">
        <v>5087.7806</v>
      </c>
      <c r="H99" s="50">
        <v>-558.97339999999986</v>
      </c>
      <c r="I99" s="59">
        <v>174861.72889999999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2">
      <c r="A100" s="15" t="s">
        <v>8</v>
      </c>
      <c r="B100" s="51">
        <v>1316.8995</v>
      </c>
      <c r="C100" s="51">
        <v>907.45709999999997</v>
      </c>
      <c r="D100" s="51">
        <v>409.44240000000002</v>
      </c>
      <c r="E100" s="58">
        <v>208833.0552</v>
      </c>
      <c r="F100" s="51">
        <v>9881.3248999999996</v>
      </c>
      <c r="G100" s="51">
        <v>10108.3815</v>
      </c>
      <c r="H100" s="51">
        <v>-227.05659999999989</v>
      </c>
      <c r="I100" s="58">
        <v>173803.0901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2">
      <c r="A101" s="15" t="s">
        <v>9</v>
      </c>
      <c r="B101" s="51">
        <v>6533.5973999999997</v>
      </c>
      <c r="C101" s="51">
        <v>5634.0765000000001</v>
      </c>
      <c r="D101" s="51">
        <v>899.52089999999953</v>
      </c>
      <c r="E101" s="59">
        <v>221248.67809999999</v>
      </c>
      <c r="F101" s="51">
        <v>5778.3693000000003</v>
      </c>
      <c r="G101" s="51">
        <v>6934.3675000000003</v>
      </c>
      <c r="H101" s="51">
        <v>-1155.9982</v>
      </c>
      <c r="I101" s="58">
        <v>173446.9094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2">
      <c r="A102" s="15" t="s">
        <v>10</v>
      </c>
      <c r="B102" s="51">
        <v>2613.7968000000001</v>
      </c>
      <c r="C102" s="51">
        <v>874.58349999999996</v>
      </c>
      <c r="D102" s="51">
        <v>1739.2133000000001</v>
      </c>
      <c r="E102" s="58">
        <v>225523.75279999999</v>
      </c>
      <c r="F102" s="51">
        <v>6024.0904</v>
      </c>
      <c r="G102" s="51">
        <v>6836.1752999999999</v>
      </c>
      <c r="H102" s="51">
        <v>-812.08489999999983</v>
      </c>
      <c r="I102" s="59">
        <v>173474.03020000001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2">
      <c r="A103" s="15" t="s">
        <v>11</v>
      </c>
      <c r="B103" s="51">
        <v>1808.5634</v>
      </c>
      <c r="C103" s="51">
        <v>890.75369999999998</v>
      </c>
      <c r="D103" s="51">
        <v>917.80970000000002</v>
      </c>
      <c r="E103" s="58">
        <v>227221.201</v>
      </c>
      <c r="F103" s="51">
        <v>4079.5201000000002</v>
      </c>
      <c r="G103" s="51">
        <v>4662.0895</v>
      </c>
      <c r="H103" s="51">
        <v>-582.56939999999986</v>
      </c>
      <c r="I103" s="59">
        <v>172919.44070000001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2">
      <c r="A104" s="15" t="s">
        <v>12</v>
      </c>
      <c r="B104" s="51">
        <v>1782.2228</v>
      </c>
      <c r="C104" s="51">
        <v>841.05840000000001</v>
      </c>
      <c r="D104" s="51">
        <v>941.1644</v>
      </c>
      <c r="E104" s="59">
        <v>233981.58350000001</v>
      </c>
      <c r="F104" s="51">
        <v>5929.6975000000002</v>
      </c>
      <c r="G104" s="51">
        <v>4107.6556</v>
      </c>
      <c r="H104" s="51">
        <v>1822.0419000000002</v>
      </c>
      <c r="I104" s="58">
        <v>175237.01639999999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2">
      <c r="A105" s="15" t="s">
        <v>13</v>
      </c>
      <c r="B105" s="51">
        <v>1635.2166</v>
      </c>
      <c r="C105" s="51">
        <v>742.60670000000005</v>
      </c>
      <c r="D105" s="51">
        <v>892.60989999999993</v>
      </c>
      <c r="E105" s="58">
        <v>239588.1685</v>
      </c>
      <c r="F105" s="51">
        <v>4860.6284999999998</v>
      </c>
      <c r="G105" s="51">
        <v>3509.6161999999999</v>
      </c>
      <c r="H105" s="51">
        <v>1351.0122999999999</v>
      </c>
      <c r="I105" s="58">
        <v>178146.3175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2">
      <c r="A106" s="15" t="s">
        <v>14</v>
      </c>
      <c r="B106" s="51">
        <v>1711.8626999999999</v>
      </c>
      <c r="C106" s="51">
        <v>874.1232</v>
      </c>
      <c r="D106" s="17">
        <v>837.73949999999991</v>
      </c>
      <c r="E106" s="18">
        <v>244202.10060000001</v>
      </c>
      <c r="F106" s="51">
        <v>4922.1332000000002</v>
      </c>
      <c r="G106" s="51">
        <v>5362.6305000000002</v>
      </c>
      <c r="H106" s="17">
        <v>-440.4973</v>
      </c>
      <c r="I106" s="19">
        <v>179208.7738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2">
      <c r="A107" s="15" t="s">
        <v>15</v>
      </c>
      <c r="B107" s="51">
        <v>1643.6033</v>
      </c>
      <c r="C107" s="51">
        <v>1078.5690999999999</v>
      </c>
      <c r="D107" s="17">
        <v>565.03420000000006</v>
      </c>
      <c r="E107" s="19">
        <v>238103.12400000001</v>
      </c>
      <c r="F107" s="51">
        <v>6260.6950999999999</v>
      </c>
      <c r="G107" s="51">
        <v>5248.4261999999999</v>
      </c>
      <c r="H107" s="17">
        <v>1012.2689</v>
      </c>
      <c r="I107" s="19">
        <v>178940.60159999999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2">
      <c r="A108" s="15" t="s">
        <v>16</v>
      </c>
      <c r="B108" s="51">
        <v>1712.7491</v>
      </c>
      <c r="C108" s="51">
        <v>1052.8366000000001</v>
      </c>
      <c r="D108" s="17">
        <v>659.91249999999991</v>
      </c>
      <c r="E108" s="18">
        <v>243091.3523</v>
      </c>
      <c r="F108" s="51">
        <v>6766.6490999999996</v>
      </c>
      <c r="G108" s="51">
        <v>6137.9341000000004</v>
      </c>
      <c r="H108" s="17">
        <v>628.71499999999924</v>
      </c>
      <c r="I108" s="18">
        <v>191825.17920000001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2">
      <c r="A109" s="15" t="s">
        <v>17</v>
      </c>
      <c r="B109" s="51">
        <v>1993.8757000000001</v>
      </c>
      <c r="C109" s="51">
        <v>1050.6483000000001</v>
      </c>
      <c r="D109" s="17">
        <v>943.22739999999999</v>
      </c>
      <c r="E109" s="18">
        <v>251011.50829999999</v>
      </c>
      <c r="F109" s="51">
        <v>8288.2045999999991</v>
      </c>
      <c r="G109" s="51">
        <v>9292.3806000000004</v>
      </c>
      <c r="H109" s="17">
        <v>-1004.1760000000013</v>
      </c>
      <c r="I109" s="18">
        <v>192203.6385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2">
      <c r="A110" s="22" t="s">
        <v>18</v>
      </c>
      <c r="B110" s="52">
        <v>2066.5367999999999</v>
      </c>
      <c r="C110" s="52">
        <v>909.64779999999996</v>
      </c>
      <c r="D110" s="25">
        <v>1156.8889999999999</v>
      </c>
      <c r="E110" s="54">
        <v>258986.8474</v>
      </c>
      <c r="F110" s="52">
        <v>7127.4889000000003</v>
      </c>
      <c r="G110" s="52">
        <v>7137.9970000000003</v>
      </c>
      <c r="H110" s="25">
        <v>-10.508100000000013</v>
      </c>
      <c r="I110" s="54">
        <v>191562.4081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2">
      <c r="A111" s="7" t="s">
        <v>19</v>
      </c>
      <c r="B111" s="27">
        <f t="shared" ref="B111:G111" si="19">SUM(B99:B110)</f>
        <v>26115.410900000003</v>
      </c>
      <c r="C111" s="27">
        <f t="shared" si="19"/>
        <v>15939.495400000002</v>
      </c>
      <c r="D111" s="28">
        <f>SUM(D99:D110)</f>
        <v>10175.915499999997</v>
      </c>
      <c r="E111" s="27"/>
      <c r="F111" s="27">
        <f t="shared" si="19"/>
        <v>74447.608800000002</v>
      </c>
      <c r="G111" s="27">
        <f t="shared" si="19"/>
        <v>74425.434599999993</v>
      </c>
      <c r="H111" s="28">
        <f>SUM(H99:H110)</f>
        <v>22.174199999998564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2">
      <c r="A113" s="47" t="s">
        <v>23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F43:G43">
    <cfRule type="cellIs" dxfId="4" priority="3" stopIfTrue="1" operator="lessThan">
      <formula>0</formula>
    </cfRule>
  </conditionalFormatting>
  <conditionalFormatting sqref="B43:C43">
    <cfRule type="cellIs" dxfId="3" priority="5" stopIfTrue="1" operator="lessThan">
      <formula>0</formula>
    </cfRule>
  </conditionalFormatting>
  <conditionalFormatting sqref="E43">
    <cfRule type="cellIs" dxfId="2" priority="4" stopIfTrue="1" operator="lessThan">
      <formula>0</formula>
    </cfRule>
  </conditionalFormatting>
  <conditionalFormatting sqref="F99:G99">
    <cfRule type="cellIs" dxfId="1" priority="1" stopIfTrue="1" operator="lessThan">
      <formula>0</formula>
    </cfRule>
  </conditionalFormatting>
  <conditionalFormatting sqref="B99:C99">
    <cfRule type="cellIs" dxfId="0" priority="2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3" ma:contentTypeDescription="Skapa ett nytt dokument." ma:contentTypeScope="" ma:versionID="f8171e940e5cb388e70dad35b19da6eb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de526dc4bcf1deb4a636d638d1386d52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F53AD-5C38-4933-AD2D-1B3860570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306EC5-6A4C-4E8B-816C-4D864EA6B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AF685-C4F9-413F-8369-D8F494B0A05F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4d81acc2-f705-4b52-a6f2-f401f3ddbbb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2021</vt:lpstr>
      <vt:lpstr>'Fonder 2021'!Utskriftsområde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2021-12-08T12:04:06Z</cp:lastPrinted>
  <dcterms:created xsi:type="dcterms:W3CDTF">2010-02-10T19:11:15Z</dcterms:created>
  <dcterms:modified xsi:type="dcterms:W3CDTF">2022-01-11T17:01:32Z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3480200</vt:r8>
  </property>
</Properties>
</file>