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03" documentId="8_{4F23B571-0E0A-4E90-8468-4A3F43A24F5F}" xr6:coauthVersionLast="47" xr6:coauthVersionMax="47" xr10:uidLastSave="{AADCEEEA-F05D-4D92-80A1-D080663DD29B}"/>
  <bookViews>
    <workbookView xWindow="-108" yWindow="-108" windowWidth="23256" windowHeight="12576" xr2:uid="{00000000-000D-0000-FFFF-FFFF00000000}"/>
  </bookViews>
  <sheets>
    <sheet name="Fonder 2022" sheetId="1" r:id="rId1"/>
  </sheets>
  <definedNames>
    <definedName name="_xlnm.Print_Area" localSheetId="0">'Fonder 2022'!$A$1:$Q$161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L22" i="1"/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<sst xmlns="http://schemas.openxmlformats.org/spreadsheetml/2006/main" count="191" uniqueCount="33">
  <si>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</si>
  <si>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</si>
  <si>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</si>
  <si>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</si>
  <si>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</si>
  <si>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</si>
  <si>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</si>
  <si>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</si>
  <si>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</si>
  <si>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</si>
  <si>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</si>
  <si>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</si>
  <si>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</si>
  <si>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</si>
  <si>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</si>
  <si>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</si>
  <si>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</si>
  <si>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</si>
  <si>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</si>
  <si>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</si>
  <si>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</si>
  <si>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</si>
  <si>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</si>
  <si>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</si>
  <si>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</si>
  <si>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</si>
  <si>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</si>
  <si>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</si>
  <si>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</si>
  <si>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</si>
  <si>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</si>
  <si>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2022 (MSEK)</t>
  </si>
  <si>
    <t>NYSPARANDE I FONDER OCH FONDFÖRMÖGENHET EXKLUSIVE PPM 2022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</si>
</sst>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6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8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113"/>
  <sheetViews>
    <sheetView tabSelected="1" zoomScaleNormal="100" workbookViewId="0">
      <selection activeCell="K4" sqref="K4"/>
    </sheetView>
  </sheetViews>
  <sheetFormatPr defaultColWidth="9.109375" defaultRowHeight="10.199999999999999" x14ac:dyDescent="0.2"/>
  <cols>
    <col min="1" max="1" width="9.109375" style="1"/>
    <col min="2" max="4" width="8.109375" style="1" customWidth="1"/>
    <col min="5" max="5" width="9.33203125" style="1" bestFit="1" customWidth="1"/>
    <col min="6" max="8" width="8.109375" style="1" customWidth="1"/>
    <col min="9" max="9" width="9.33203125" style="1" bestFit="1" customWidth="1"/>
    <col min="10" max="11" width="8.5546875" style="1" bestFit="1" customWidth="1"/>
    <col min="12" max="12" width="8" style="1" customWidth="1"/>
    <col min="13" max="13" width="9.33203125" style="1" bestFit="1" customWidth="1"/>
    <col min="14" max="15" width="10.109375" style="1" bestFit="1" customWidth="1"/>
    <col min="16" max="16" width="9.33203125" style="1" bestFit="1" customWidth="1"/>
    <col min="17" max="17" width="11.5546875" style="1" customWidth="1"/>
    <col min="18" max="18" width="9.109375" style="1" customWidth="1"/>
    <col min="19" max="16384" width="9.109375" style="1"/>
  </cols>
  <sheetData>
    <row r="1" spans="1:18" x14ac:dyDescent="0.2">
      <c r="F1" s="2"/>
    </row>
    <row r="2" spans="1:18" x14ac:dyDescent="0.2">
      <c r="F2" s="2"/>
    </row>
    <row r="3" spans="1:18" x14ac:dyDescent="0.2">
      <c r="F3" s="2"/>
    </row>
    <row r="4" spans="1:18" ht="16.2" x14ac:dyDescent="0.3">
      <c r="A4" s="3" t="s">
        <v>31</v>
      </c>
    </row>
    <row r="6" spans="1:18" x14ac:dyDescent="0.2">
      <c r="F6" s="4"/>
    </row>
    <row r="7" spans="1:18" x14ac:dyDescent="0.2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3.2" x14ac:dyDescent="0.25">
      <c r="A8" s="6" t="s">
        <v>0</v>
      </c>
      <c r="B8" s="70" t="s">
        <v>1</v>
      </c>
      <c r="C8" s="71"/>
      <c r="D8" s="71"/>
      <c r="E8" s="72"/>
      <c r="F8" s="70" t="s">
        <v>2</v>
      </c>
      <c r="G8" s="71" t="s">
        <v>2</v>
      </c>
      <c r="H8" s="71"/>
      <c r="I8" s="72"/>
      <c r="J8" s="70" t="s">
        <v>27</v>
      </c>
      <c r="K8" s="71" t="s">
        <v>2</v>
      </c>
      <c r="L8" s="71"/>
      <c r="M8" s="72"/>
      <c r="R8" s="60"/>
    </row>
    <row r="9" spans="1:18" x14ac:dyDescent="0.2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18" x14ac:dyDescent="0.2">
      <c r="A10" s="14" t="s">
        <v>7</v>
      </c>
      <c r="B10" s="54">
        <v>56898.923000000003</v>
      </c>
      <c r="C10" s="50">
        <v>70605.649999999994</v>
      </c>
      <c r="D10" s="50">
        <v>-13706.726999999992</v>
      </c>
      <c r="E10" s="55">
        <v>4314512.9378000004</v>
      </c>
      <c r="F10" s="54">
        <v>12002.351199999999</v>
      </c>
      <c r="G10" s="50">
        <v>12927.119500000001</v>
      </c>
      <c r="H10" s="50">
        <v>-924.76830000000155</v>
      </c>
      <c r="I10" s="55">
        <v>1387162.7026</v>
      </c>
      <c r="J10" s="54">
        <v>14839.805399999999</v>
      </c>
      <c r="K10" s="50">
        <v>13792.653</v>
      </c>
      <c r="L10" s="50">
        <v>1047.152399999999</v>
      </c>
      <c r="M10" s="55">
        <v>560391.69299999997</v>
      </c>
      <c r="R10" s="60"/>
    </row>
    <row r="11" spans="1:18" x14ac:dyDescent="0.2">
      <c r="A11" s="15" t="s">
        <v>8</v>
      </c>
      <c r="B11" s="56">
        <v>49206.8033</v>
      </c>
      <c r="C11" s="51">
        <v>68276.405199999994</v>
      </c>
      <c r="D11" s="51">
        <v>-19069.601899999994</v>
      </c>
      <c r="E11" s="57">
        <v>4136939.7694000001</v>
      </c>
      <c r="F11" s="56">
        <v>11432.8933</v>
      </c>
      <c r="G11" s="51">
        <v>15987.5077</v>
      </c>
      <c r="H11" s="51">
        <v>-4554.6144000000004</v>
      </c>
      <c r="I11" s="57">
        <v>1348072.0219000001</v>
      </c>
      <c r="J11" s="56">
        <v>12881.1363</v>
      </c>
      <c r="K11" s="51">
        <v>18826.9601</v>
      </c>
      <c r="L11" s="51">
        <v>-5945.8238000000001</v>
      </c>
      <c r="M11" s="57">
        <v>547179.79960000003</v>
      </c>
      <c r="R11" s="60"/>
    </row>
    <row r="12" spans="1:18" x14ac:dyDescent="0.2">
      <c r="A12" s="15" t="s">
        <v>9</v>
      </c>
      <c r="B12" s="56">
        <v>64897.225400000003</v>
      </c>
      <c r="C12" s="51">
        <v>66542.104999999996</v>
      </c>
      <c r="D12" s="51">
        <v>-1644.8795999999929</v>
      </c>
      <c r="E12" s="57">
        <v>4199586.4370999997</v>
      </c>
      <c r="F12" s="56">
        <v>12003.769200000001</v>
      </c>
      <c r="G12" s="51">
        <v>13338.4967</v>
      </c>
      <c r="H12" s="51">
        <v>-1334.7274999999991</v>
      </c>
      <c r="I12" s="57">
        <v>1354944.7759</v>
      </c>
      <c r="J12" s="56">
        <v>16735.824700000001</v>
      </c>
      <c r="K12" s="51">
        <v>16168.522800000001</v>
      </c>
      <c r="L12" s="51">
        <v>567.30190000000039</v>
      </c>
      <c r="M12" s="57">
        <v>538230.24600000004</v>
      </c>
      <c r="R12" s="60"/>
    </row>
    <row r="13" spans="1:18" x14ac:dyDescent="0.2">
      <c r="A13" s="15" t="s">
        <v>10</v>
      </c>
      <c r="B13" s="56">
        <v>38484.555</v>
      </c>
      <c r="C13" s="51">
        <v>34551.0164</v>
      </c>
      <c r="D13" s="51">
        <v>3933.5385999999999</v>
      </c>
      <c r="E13" s="57">
        <v>4041542.7993000001</v>
      </c>
      <c r="F13" s="56">
        <v>9752.7095000000008</v>
      </c>
      <c r="G13" s="51">
        <v>8700.6792999999998</v>
      </c>
      <c r="H13" s="51">
        <v>1052.0302000000011</v>
      </c>
      <c r="I13" s="57">
        <v>1320754.2205000001</v>
      </c>
      <c r="J13" s="56">
        <v>11008.564700000001</v>
      </c>
      <c r="K13" s="51">
        <v>11348.5447</v>
      </c>
      <c r="L13" s="51">
        <v>-339.97999999999956</v>
      </c>
      <c r="M13" s="57">
        <v>510566.79509999999</v>
      </c>
      <c r="R13" s="60"/>
    </row>
    <row r="14" spans="1:18" x14ac:dyDescent="0.2">
      <c r="A14" s="15" t="s">
        <v>11</v>
      </c>
      <c r="B14" s="56">
        <v>46994.976999999999</v>
      </c>
      <c r="C14" s="51">
        <v>46606.186900000001</v>
      </c>
      <c r="D14" s="51">
        <v>388.79009999999835</v>
      </c>
      <c r="E14" s="58">
        <v>4000094.57</v>
      </c>
      <c r="F14" s="56">
        <v>13393.821400000001</v>
      </c>
      <c r="G14" s="51">
        <v>11183.5108</v>
      </c>
      <c r="H14" s="51">
        <v>2210.3106000000007</v>
      </c>
      <c r="I14" s="58">
        <v>1309019.4779000001</v>
      </c>
      <c r="J14" s="56">
        <v>12313.772199999999</v>
      </c>
      <c r="K14" s="51">
        <v>14360.0743</v>
      </c>
      <c r="L14" s="51">
        <v>-2046.3021000000008</v>
      </c>
      <c r="M14" s="58">
        <v>505154.56</v>
      </c>
      <c r="R14" s="60"/>
    </row>
    <row r="15" spans="1:18" x14ac:dyDescent="0.2">
      <c r="A15" s="15" t="s">
        <v>12</v>
      </c>
      <c r="B15" s="56">
        <v>36864.182999999997</v>
      </c>
      <c r="C15" s="51">
        <v>44950.282899999998</v>
      </c>
      <c r="D15" s="51">
        <v>-8086.0999000000011</v>
      </c>
      <c r="E15" s="57">
        <v>3720275.3637000001</v>
      </c>
      <c r="F15" s="56">
        <v>7983.6965</v>
      </c>
      <c r="G15" s="51">
        <v>10956.756299999999</v>
      </c>
      <c r="H15" s="51">
        <v>-2973.0597999999991</v>
      </c>
      <c r="I15" s="57">
        <v>1243640.5729</v>
      </c>
      <c r="J15" s="56">
        <v>8562.1041000000005</v>
      </c>
      <c r="K15" s="51">
        <v>13542.2328</v>
      </c>
      <c r="L15" s="51">
        <v>-4980.1286999999993</v>
      </c>
      <c r="M15" s="57">
        <v>495691.11570000002</v>
      </c>
    </row>
    <row r="16" spans="1:18" x14ac:dyDescent="0.2">
      <c r="A16" s="15" t="s">
        <v>13</v>
      </c>
      <c r="B16" s="56">
        <v>30345.5726</v>
      </c>
      <c r="C16" s="51">
        <v>25245.351299999998</v>
      </c>
      <c r="D16" s="51">
        <v>5100.2213000000011</v>
      </c>
      <c r="E16" s="57">
        <v>4004966.8997999998</v>
      </c>
      <c r="F16" s="56">
        <v>7439.9880000000003</v>
      </c>
      <c r="G16" s="51">
        <v>5538.9933000000001</v>
      </c>
      <c r="H16" s="51">
        <v>1900.9947000000002</v>
      </c>
      <c r="I16" s="57">
        <v>1303632.0112999999</v>
      </c>
      <c r="J16" s="56">
        <v>8031.7636000000002</v>
      </c>
      <c r="K16" s="51">
        <v>5760.9763000000003</v>
      </c>
      <c r="L16" s="51">
        <v>2270.7873</v>
      </c>
      <c r="M16" s="57">
        <v>500402.27470000001</v>
      </c>
    </row>
    <row r="17" spans="1:19" x14ac:dyDescent="0.2">
      <c r="A17" s="15" t="s">
        <v>14</v>
      </c>
      <c r="B17" s="16">
        <v>42616.738599999997</v>
      </c>
      <c r="C17" s="17">
        <v>38126.513700000003</v>
      </c>
      <c r="D17" s="17">
        <v>4490.2248999999938</v>
      </c>
      <c r="E17" s="20">
        <v>3946482.8678000001</v>
      </c>
      <c r="F17" s="16">
        <v>7223.1113999999998</v>
      </c>
      <c r="G17" s="17">
        <v>7446.1391999999996</v>
      </c>
      <c r="H17" s="17">
        <v>-223.02779999999984</v>
      </c>
      <c r="I17" s="20">
        <v>1293401.5937000001</v>
      </c>
      <c r="J17" s="16">
        <v>9705.1625999999997</v>
      </c>
      <c r="K17" s="17">
        <v>6586.2157999999999</v>
      </c>
      <c r="L17" s="17">
        <v>3118.9467999999997</v>
      </c>
      <c r="M17" s="20">
        <v>496344.185</v>
      </c>
    </row>
    <row r="18" spans="1:19" x14ac:dyDescent="0.2">
      <c r="A18" s="15" t="s">
        <v>15</v>
      </c>
      <c r="B18" s="16">
        <v>48996.144899999999</v>
      </c>
      <c r="C18" s="17">
        <v>60409.912300000004</v>
      </c>
      <c r="D18" s="17">
        <v>-11413.767400000004</v>
      </c>
      <c r="E18" s="20">
        <v>3648806.7374</v>
      </c>
      <c r="F18" s="16">
        <v>8193.0133999999998</v>
      </c>
      <c r="G18" s="17">
        <v>9913.8474999999999</v>
      </c>
      <c r="H18" s="17">
        <v>-1720.8341</v>
      </c>
      <c r="I18" s="20">
        <v>1231218.8807999999</v>
      </c>
      <c r="J18" s="16">
        <v>11718.701300000001</v>
      </c>
      <c r="K18" s="17">
        <v>12861.041300000001</v>
      </c>
      <c r="L18" s="17">
        <v>-1142.3400000000001</v>
      </c>
      <c r="M18" s="18">
        <v>487368.9595</v>
      </c>
    </row>
    <row r="19" spans="1:19" x14ac:dyDescent="0.2">
      <c r="A19" s="15" t="s">
        <v>16</v>
      </c>
      <c r="B19" s="21">
        <v>44985.683599999997</v>
      </c>
      <c r="C19" s="17">
        <v>45047.228900000002</v>
      </c>
      <c r="D19" s="17">
        <v>-61.545300000005227</v>
      </c>
      <c r="E19" s="16">
        <v>3821344.2505999999</v>
      </c>
      <c r="F19" s="21">
        <v>7585.5698000000002</v>
      </c>
      <c r="G19" s="17">
        <v>9165.5607</v>
      </c>
      <c r="H19" s="17">
        <v>-1579.9908999999998</v>
      </c>
      <c r="I19" s="16">
        <v>1265012.0197999999</v>
      </c>
      <c r="J19" s="21">
        <v>9985.7006000000001</v>
      </c>
      <c r="K19" s="17">
        <v>12067.409600000001</v>
      </c>
      <c r="L19" s="17">
        <v>-2081.7090000000007</v>
      </c>
      <c r="M19" s="20">
        <v>487078.2366</v>
      </c>
    </row>
    <row r="20" spans="1:19" x14ac:dyDescent="0.2">
      <c r="A20" s="15" t="s">
        <v>17</v>
      </c>
      <c r="B20" s="21">
        <v>55792.297200000001</v>
      </c>
      <c r="C20" s="17">
        <v>49932.677199999998</v>
      </c>
      <c r="D20" s="17">
        <v>5859.6200000000026</v>
      </c>
      <c r="E20" s="16">
        <v>4004496.5679000001</v>
      </c>
      <c r="F20" s="21">
        <v>10623.016600000001</v>
      </c>
      <c r="G20" s="17">
        <v>17130.251799999998</v>
      </c>
      <c r="H20" s="17">
        <v>-6507.2351999999973</v>
      </c>
      <c r="I20" s="16">
        <v>1295429.5066</v>
      </c>
      <c r="J20" s="21">
        <v>13344.4113</v>
      </c>
      <c r="K20" s="17">
        <v>11130.9624</v>
      </c>
      <c r="L20" s="17">
        <v>2213.4488999999994</v>
      </c>
      <c r="M20" s="18">
        <v>495842.39429999999</v>
      </c>
    </row>
    <row r="21" spans="1:19" x14ac:dyDescent="0.2">
      <c r="A21" s="22" t="s">
        <v>18</v>
      </c>
      <c r="B21" s="23">
        <v>74448.484700000001</v>
      </c>
      <c r="C21" s="24">
        <v>37239.576200000003</v>
      </c>
      <c r="D21" s="25">
        <v>37208.908499999998</v>
      </c>
      <c r="E21" s="26">
        <v>3887723.8188999998</v>
      </c>
      <c r="F21" s="23">
        <v>15486.611500000001</v>
      </c>
      <c r="G21" s="24">
        <v>10395.0265</v>
      </c>
      <c r="H21" s="25">
        <v>5091.5850000000009</v>
      </c>
      <c r="I21" s="26">
        <v>1276262.1299000001</v>
      </c>
      <c r="J21" s="23">
        <v>23983.362400000002</v>
      </c>
      <c r="K21" s="24">
        <v>12394.8676</v>
      </c>
      <c r="L21" s="25">
        <v>11588.494800000002</v>
      </c>
      <c r="M21" s="26">
        <v>502928.2071</v>
      </c>
    </row>
    <row r="22" spans="1:19" ht="15" customHeight="1" x14ac:dyDescent="0.2">
      <c r="A22" s="7" t="s">
        <v>19</v>
      </c>
      <c r="B22" s="27">
        <f t="shared" ref="B22:K22" si="0">SUM(B10:B21)</f>
        <v>590531.58830000006</v>
      </c>
      <c r="C22" s="28">
        <f t="shared" si="0"/>
        <v>587532.90599999996</v>
      </c>
      <c r="D22" s="28">
        <f>SUM(D10:D21)</f>
        <v>2998.6823000000077</v>
      </c>
      <c r="E22" s="29"/>
      <c r="F22" s="27">
        <f t="shared" si="0"/>
        <v>123120.5518</v>
      </c>
      <c r="G22" s="28">
        <f t="shared" si="0"/>
        <v>132683.88930000001</v>
      </c>
      <c r="H22" s="28">
        <f t="shared" si="0"/>
        <v>-9563.3374999999942</v>
      </c>
      <c r="I22" s="29"/>
      <c r="J22" s="27">
        <f t="shared" si="0"/>
        <v>153110.30920000002</v>
      </c>
      <c r="K22" s="28">
        <f t="shared" si="0"/>
        <v>148840.4607</v>
      </c>
      <c r="L22" s="28">
        <f>SUM(L10:L21)</f>
        <v>4269.8485000000001</v>
      </c>
      <c r="M22" s="29"/>
    </row>
    <row r="23" spans="1:19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9" ht="13.2" x14ac:dyDescent="0.25">
      <c r="A24" s="6" t="s">
        <v>0</v>
      </c>
      <c r="B24" s="70" t="s">
        <v>28</v>
      </c>
      <c r="C24" s="71" t="s">
        <v>2</v>
      </c>
      <c r="D24" s="71"/>
      <c r="E24" s="72"/>
      <c r="F24" s="70" t="s">
        <v>20</v>
      </c>
      <c r="G24" s="71"/>
      <c r="H24" s="71"/>
      <c r="I24" s="72"/>
      <c r="J24" s="70" t="s">
        <v>21</v>
      </c>
      <c r="K24" s="71"/>
      <c r="L24" s="71"/>
      <c r="M24" s="72"/>
      <c r="N24" s="70" t="s">
        <v>22</v>
      </c>
      <c r="O24" s="71" t="s">
        <v>2</v>
      </c>
      <c r="P24" s="71"/>
      <c r="Q24" s="72"/>
    </row>
    <row r="25" spans="1:19" x14ac:dyDescent="0.2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9" x14ac:dyDescent="0.2">
      <c r="A26" s="14" t="s">
        <v>7</v>
      </c>
      <c r="B26" s="54">
        <v>14765.4936</v>
      </c>
      <c r="C26" s="50">
        <v>10771.2883</v>
      </c>
      <c r="D26" s="50">
        <v>3994.2052999999996</v>
      </c>
      <c r="E26" s="55">
        <v>293936.2648</v>
      </c>
      <c r="F26" s="54">
        <v>845.35209999999995</v>
      </c>
      <c r="G26" s="50">
        <v>644.78409999999997</v>
      </c>
      <c r="H26" s="50">
        <v>200.56799999999998</v>
      </c>
      <c r="I26" s="55">
        <v>40980.421999999999</v>
      </c>
      <c r="J26" s="54">
        <v>992.64769999999999</v>
      </c>
      <c r="K26" s="50">
        <v>77.615099999999998</v>
      </c>
      <c r="L26" s="50">
        <v>915.0326</v>
      </c>
      <c r="M26" s="55">
        <v>34949.460500000001</v>
      </c>
      <c r="N26" s="32">
        <f>B10+F10+J10+B26+F26+J26</f>
        <v>100344.573</v>
      </c>
      <c r="O26" s="33">
        <f t="shared" ref="O26:O37" si="1">C10+G10+K10+C26+G26+K26</f>
        <v>108819.11</v>
      </c>
      <c r="P26" s="33">
        <f>+N26-O26</f>
        <v>-8474.5369999999966</v>
      </c>
      <c r="Q26" s="34">
        <f>E10+I10+M10+E26+I26+M26</f>
        <v>6631933.4807000002</v>
      </c>
    </row>
    <row r="27" spans="1:19" x14ac:dyDescent="0.2">
      <c r="A27" s="15" t="s">
        <v>8</v>
      </c>
      <c r="B27" s="56">
        <v>18976.055</v>
      </c>
      <c r="C27" s="51">
        <v>12476.4</v>
      </c>
      <c r="D27" s="51">
        <v>6499.6550000000007</v>
      </c>
      <c r="E27" s="57">
        <v>299324.85269999999</v>
      </c>
      <c r="F27" s="56">
        <v>795.65219999999999</v>
      </c>
      <c r="G27" s="51">
        <v>761.59979999999996</v>
      </c>
      <c r="H27" s="51">
        <v>34.052400000000034</v>
      </c>
      <c r="I27" s="57">
        <v>40507.719599999997</v>
      </c>
      <c r="J27" s="56">
        <v>308.13260000000002</v>
      </c>
      <c r="K27" s="51">
        <v>164.5872</v>
      </c>
      <c r="L27" s="51">
        <v>143.54540000000003</v>
      </c>
      <c r="M27" s="57">
        <v>36816.590199999999</v>
      </c>
      <c r="N27" s="35">
        <f t="shared" ref="N27:N37" si="2">B11+F11+J11+B27+F27+J27</f>
        <v>93600.672699999996</v>
      </c>
      <c r="O27" s="36">
        <f t="shared" si="1"/>
        <v>116493.45999999998</v>
      </c>
      <c r="P27" s="36">
        <f t="shared" ref="P27:P37" si="3">+N27-O27</f>
        <v>-22892.787299999982</v>
      </c>
      <c r="Q27" s="37">
        <f t="shared" ref="Q27:Q37" si="4">E11+I11+M11+E27+I27+M27</f>
        <v>6408840.7534000007</v>
      </c>
    </row>
    <row r="28" spans="1:19" x14ac:dyDescent="0.2">
      <c r="A28" s="15" t="s">
        <v>9</v>
      </c>
      <c r="B28" s="56">
        <v>16618.460500000001</v>
      </c>
      <c r="C28" s="51">
        <v>18358.008699999998</v>
      </c>
      <c r="D28" s="51">
        <v>-1739.5481999999975</v>
      </c>
      <c r="E28" s="57">
        <v>295683.9754</v>
      </c>
      <c r="F28" s="56">
        <v>950.73649999999998</v>
      </c>
      <c r="G28" s="51">
        <v>674.41849999999999</v>
      </c>
      <c r="H28" s="51">
        <v>276.31799999999998</v>
      </c>
      <c r="I28" s="57">
        <v>41057.689200000001</v>
      </c>
      <c r="J28" s="56">
        <v>389.43299999999999</v>
      </c>
      <c r="K28" s="51">
        <v>259.03899999999999</v>
      </c>
      <c r="L28" s="51">
        <v>130.39400000000001</v>
      </c>
      <c r="M28" s="57">
        <v>37092.514000000003</v>
      </c>
      <c r="N28" s="35">
        <f t="shared" si="2"/>
        <v>111595.44930000001</v>
      </c>
      <c r="O28" s="36">
        <f t="shared" si="1"/>
        <v>115340.59070000002</v>
      </c>
      <c r="P28" s="36">
        <f t="shared" si="3"/>
        <v>-3745.1414000000077</v>
      </c>
      <c r="Q28" s="37">
        <f t="shared" si="4"/>
        <v>6466595.6376</v>
      </c>
    </row>
    <row r="29" spans="1:19" x14ac:dyDescent="0.2">
      <c r="A29" s="15" t="s">
        <v>10</v>
      </c>
      <c r="B29" s="56">
        <v>9014.9223999999995</v>
      </c>
      <c r="C29" s="51">
        <v>13160.924000000001</v>
      </c>
      <c r="D29" s="51">
        <v>-4146.0016000000014</v>
      </c>
      <c r="E29" s="57">
        <v>307190.08929999999</v>
      </c>
      <c r="F29" s="56">
        <v>2887.5129999999999</v>
      </c>
      <c r="G29" s="51">
        <v>536.66489999999999</v>
      </c>
      <c r="H29" s="51">
        <v>2350.8481000000002</v>
      </c>
      <c r="I29" s="57">
        <v>40810.705300000001</v>
      </c>
      <c r="J29" s="56">
        <v>1148.3426999999999</v>
      </c>
      <c r="K29" s="51">
        <v>665.53570000000002</v>
      </c>
      <c r="L29" s="51">
        <v>482.8069999999999</v>
      </c>
      <c r="M29" s="57">
        <v>36967.015299999999</v>
      </c>
      <c r="N29" s="35">
        <f t="shared" si="2"/>
        <v>72296.607300000003</v>
      </c>
      <c r="O29" s="36">
        <f t="shared" si="1"/>
        <v>68963.364999999991</v>
      </c>
      <c r="P29" s="36">
        <f t="shared" si="3"/>
        <v>3333.2423000000126</v>
      </c>
      <c r="Q29" s="37">
        <f t="shared" si="4"/>
        <v>6257831.6247999994</v>
      </c>
    </row>
    <row r="30" spans="1:19" x14ac:dyDescent="0.2">
      <c r="A30" s="15" t="s">
        <v>11</v>
      </c>
      <c r="B30" s="56">
        <v>13532.8586</v>
      </c>
      <c r="C30" s="51">
        <v>15709.0101</v>
      </c>
      <c r="D30" s="51">
        <v>-2176.1514999999999</v>
      </c>
      <c r="E30" s="58">
        <v>303658.55910000001</v>
      </c>
      <c r="F30" s="56">
        <v>3678.7267000000002</v>
      </c>
      <c r="G30" s="51">
        <v>1374.6420000000001</v>
      </c>
      <c r="H30" s="51">
        <v>2304.0847000000003</v>
      </c>
      <c r="I30" s="58">
        <v>43256.994700000003</v>
      </c>
      <c r="J30" s="56">
        <v>947.0444</v>
      </c>
      <c r="K30" s="51">
        <v>130.24690000000001</v>
      </c>
      <c r="L30" s="51">
        <v>816.79750000000001</v>
      </c>
      <c r="M30" s="58">
        <v>38674.806100000002</v>
      </c>
      <c r="N30" s="35">
        <f t="shared" si="2"/>
        <v>90861.200300000011</v>
      </c>
      <c r="O30" s="36">
        <f t="shared" si="1"/>
        <v>89363.671000000002</v>
      </c>
      <c r="P30" s="36">
        <f t="shared" si="3"/>
        <v>1497.5293000000092</v>
      </c>
      <c r="Q30" s="38">
        <f t="shared" si="4"/>
        <v>6199858.9677999988</v>
      </c>
    </row>
    <row r="31" spans="1:19" x14ac:dyDescent="0.2">
      <c r="A31" s="15" t="s">
        <v>12</v>
      </c>
      <c r="B31" s="56">
        <v>13397.0201</v>
      </c>
      <c r="C31" s="51">
        <v>10751.439399999999</v>
      </c>
      <c r="D31" s="51">
        <v>2645.5807000000004</v>
      </c>
      <c r="E31" s="57">
        <v>307121.79710000003</v>
      </c>
      <c r="F31" s="56">
        <v>5939.8851999999997</v>
      </c>
      <c r="G31" s="51">
        <v>1144.9716000000001</v>
      </c>
      <c r="H31" s="51">
        <v>4794.9135999999999</v>
      </c>
      <c r="I31" s="57">
        <v>47534.345300000001</v>
      </c>
      <c r="J31" s="56">
        <v>661.04039999999998</v>
      </c>
      <c r="K31" s="51">
        <v>445.66829999999999</v>
      </c>
      <c r="L31" s="51">
        <v>215.37209999999999</v>
      </c>
      <c r="M31" s="57">
        <v>38619.412900000003</v>
      </c>
      <c r="N31" s="35">
        <f t="shared" si="2"/>
        <v>73407.929299999989</v>
      </c>
      <c r="O31" s="36">
        <f t="shared" si="1"/>
        <v>81791.351300000009</v>
      </c>
      <c r="P31" s="36">
        <f t="shared" si="3"/>
        <v>-8383.4220000000205</v>
      </c>
      <c r="Q31" s="37">
        <f t="shared" si="4"/>
        <v>5852882.6075999998</v>
      </c>
    </row>
    <row r="32" spans="1:19" x14ac:dyDescent="0.2">
      <c r="A32" s="15" t="s">
        <v>13</v>
      </c>
      <c r="B32" s="56">
        <v>9575.7710999999999</v>
      </c>
      <c r="C32" s="51">
        <v>4564.366</v>
      </c>
      <c r="D32" s="51">
        <v>5011.4050999999999</v>
      </c>
      <c r="E32" s="57">
        <v>310334.61839999998</v>
      </c>
      <c r="F32" s="56">
        <v>907.67740000000003</v>
      </c>
      <c r="G32" s="51">
        <v>828.55010000000004</v>
      </c>
      <c r="H32" s="51">
        <v>79.127299999999991</v>
      </c>
      <c r="I32" s="57">
        <v>47654.228199999998</v>
      </c>
      <c r="J32" s="56">
        <v>183.29339999999999</v>
      </c>
      <c r="K32" s="51">
        <v>451.04660000000001</v>
      </c>
      <c r="L32" s="51">
        <v>-267.75319999999999</v>
      </c>
      <c r="M32" s="57">
        <v>39112.634700000002</v>
      </c>
      <c r="N32" s="35">
        <f t="shared" si="2"/>
        <v>56484.066099999996</v>
      </c>
      <c r="O32" s="36">
        <f t="shared" si="1"/>
        <v>42389.283600000002</v>
      </c>
      <c r="P32" s="36">
        <f t="shared" si="3"/>
        <v>14094.782499999994</v>
      </c>
      <c r="Q32" s="37">
        <f t="shared" si="4"/>
        <v>6206102.6671000002</v>
      </c>
      <c r="S32" s="62"/>
    </row>
    <row r="33" spans="1:19" x14ac:dyDescent="0.2">
      <c r="A33" s="15" t="s">
        <v>14</v>
      </c>
      <c r="B33" s="16">
        <v>8079.7156999999997</v>
      </c>
      <c r="C33" s="17">
        <v>8894.0280000000002</v>
      </c>
      <c r="D33" s="17">
        <v>-814.3123000000005</v>
      </c>
      <c r="E33" s="20">
        <v>310355.13650000002</v>
      </c>
      <c r="F33" s="16">
        <v>1356.1003000000001</v>
      </c>
      <c r="G33" s="17">
        <v>4758.8491999999997</v>
      </c>
      <c r="H33" s="17">
        <v>-3402.7488999999996</v>
      </c>
      <c r="I33" s="20">
        <v>44567.317799999997</v>
      </c>
      <c r="J33" s="16">
        <v>91.951099999999997</v>
      </c>
      <c r="K33" s="17">
        <v>92.98</v>
      </c>
      <c r="L33" s="17">
        <v>-1.0289000000000073</v>
      </c>
      <c r="M33" s="20">
        <v>40174.133099999999</v>
      </c>
      <c r="N33" s="35">
        <f t="shared" si="2"/>
        <v>69072.779700000014</v>
      </c>
      <c r="O33" s="36">
        <f t="shared" si="1"/>
        <v>65904.72589999999</v>
      </c>
      <c r="P33" s="36">
        <f>+N33-O33</f>
        <v>3168.0538000000233</v>
      </c>
      <c r="Q33" s="39">
        <f t="shared" si="4"/>
        <v>6131325.2339000003</v>
      </c>
    </row>
    <row r="34" spans="1:19" x14ac:dyDescent="0.2">
      <c r="A34" s="15" t="s">
        <v>15</v>
      </c>
      <c r="B34" s="16">
        <v>11106.031800000001</v>
      </c>
      <c r="C34" s="17">
        <v>10736.94</v>
      </c>
      <c r="D34" s="17">
        <v>369.09180000000015</v>
      </c>
      <c r="E34" s="20">
        <v>311008.25949999999</v>
      </c>
      <c r="F34" s="16">
        <v>2498.7031999999999</v>
      </c>
      <c r="G34" s="17">
        <v>1879.2345</v>
      </c>
      <c r="H34" s="17">
        <v>619.4686999999999</v>
      </c>
      <c r="I34" s="20">
        <v>45154.463400000001</v>
      </c>
      <c r="J34" s="16">
        <v>406.11279999999999</v>
      </c>
      <c r="K34" s="17">
        <v>522.22310000000004</v>
      </c>
      <c r="L34" s="17">
        <v>-116.11030000000005</v>
      </c>
      <c r="M34" s="20">
        <v>39446.874600000003</v>
      </c>
      <c r="N34" s="35">
        <f t="shared" si="2"/>
        <v>82918.707399999999</v>
      </c>
      <c r="O34" s="36">
        <f t="shared" si="1"/>
        <v>96323.198700000008</v>
      </c>
      <c r="P34" s="36">
        <f t="shared" si="3"/>
        <v>-13404.491300000009</v>
      </c>
      <c r="Q34" s="37">
        <f t="shared" si="4"/>
        <v>5763004.1751999995</v>
      </c>
    </row>
    <row r="35" spans="1:19" x14ac:dyDescent="0.2">
      <c r="A35" s="15" t="s">
        <v>16</v>
      </c>
      <c r="B35" s="21">
        <v>10987.888499999999</v>
      </c>
      <c r="C35" s="17">
        <v>11173.4259</v>
      </c>
      <c r="D35" s="17">
        <v>-185.53740000000107</v>
      </c>
      <c r="E35" s="18">
        <v>311503.74229999998</v>
      </c>
      <c r="F35" s="21">
        <v>3071.6662000000001</v>
      </c>
      <c r="G35" s="17">
        <v>1150.3578</v>
      </c>
      <c r="H35" s="17">
        <v>1921.3084000000001</v>
      </c>
      <c r="I35" s="16">
        <v>47430.504999999997</v>
      </c>
      <c r="J35" s="21">
        <v>335.15600000000001</v>
      </c>
      <c r="K35" s="17">
        <v>337.83210000000003</v>
      </c>
      <c r="L35" s="17">
        <v>-2.6761000000000195</v>
      </c>
      <c r="M35" s="16">
        <v>40279.791799999999</v>
      </c>
      <c r="N35" s="40">
        <f t="shared" si="2"/>
        <v>76951.664700000008</v>
      </c>
      <c r="O35" s="36">
        <f t="shared" si="1"/>
        <v>78941.815000000002</v>
      </c>
      <c r="P35" s="36">
        <f t="shared" si="3"/>
        <v>-1990.1502999999939</v>
      </c>
      <c r="Q35" s="39">
        <f>E19+I19+M19+E35+I35+M35</f>
        <v>5972648.5460999999</v>
      </c>
    </row>
    <row r="36" spans="1:19" x14ac:dyDescent="0.2">
      <c r="A36" s="15" t="s">
        <v>17</v>
      </c>
      <c r="B36" s="21">
        <v>17586.183499999999</v>
      </c>
      <c r="C36" s="17">
        <v>18641.249400000001</v>
      </c>
      <c r="D36" s="17">
        <v>-1055.0659000000014</v>
      </c>
      <c r="E36" s="20">
        <v>307361.09279999998</v>
      </c>
      <c r="F36" s="21">
        <v>4261.7506000000003</v>
      </c>
      <c r="G36" s="17">
        <v>1216.6212</v>
      </c>
      <c r="H36" s="17">
        <v>3045.1294000000003</v>
      </c>
      <c r="I36" s="16">
        <v>50356.147900000004</v>
      </c>
      <c r="J36" s="21">
        <v>2647.3924999999999</v>
      </c>
      <c r="K36" s="17">
        <v>409.6506</v>
      </c>
      <c r="L36" s="17">
        <v>2237.7419</v>
      </c>
      <c r="M36" s="16">
        <v>42449.0645</v>
      </c>
      <c r="N36" s="40">
        <f t="shared" si="2"/>
        <v>104255.05170000001</v>
      </c>
      <c r="O36" s="36">
        <f t="shared" si="1"/>
        <v>98461.412599999996</v>
      </c>
      <c r="P36" s="36">
        <f t="shared" si="3"/>
        <v>5793.6391000000149</v>
      </c>
      <c r="Q36" s="37">
        <f t="shared" si="4"/>
        <v>6195934.7740000002</v>
      </c>
      <c r="S36" s="60"/>
    </row>
    <row r="37" spans="1:19" x14ac:dyDescent="0.2">
      <c r="A37" s="22" t="s">
        <v>18</v>
      </c>
      <c r="B37" s="23">
        <v>17906.698700000001</v>
      </c>
      <c r="C37" s="24">
        <v>20513.831099999999</v>
      </c>
      <c r="D37" s="25">
        <v>-2607.1323999999986</v>
      </c>
      <c r="E37" s="26">
        <v>310032.44799999997</v>
      </c>
      <c r="F37" s="23">
        <v>1973.5469000000001</v>
      </c>
      <c r="G37" s="24">
        <v>4083.8155999999999</v>
      </c>
      <c r="H37" s="25">
        <v>-2110.2686999999996</v>
      </c>
      <c r="I37" s="26">
        <v>48265.574800000002</v>
      </c>
      <c r="J37" s="23">
        <v>1957.2983999999999</v>
      </c>
      <c r="K37" s="24">
        <v>1172.8619000000001</v>
      </c>
      <c r="L37" s="25">
        <v>784.4364999999998</v>
      </c>
      <c r="M37" s="26">
        <v>41808.959799999997</v>
      </c>
      <c r="N37" s="41">
        <f t="shared" si="2"/>
        <v>135756.00259999998</v>
      </c>
      <c r="O37" s="28">
        <f t="shared" si="1"/>
        <v>85799.978900000002</v>
      </c>
      <c r="P37" s="42">
        <f t="shared" si="3"/>
        <v>49956.023699999976</v>
      </c>
      <c r="Q37" s="43">
        <f t="shared" si="4"/>
        <v>6067021.1384999994</v>
      </c>
    </row>
    <row r="38" spans="1:19" ht="15" customHeight="1" x14ac:dyDescent="0.2">
      <c r="A38" s="7" t="s">
        <v>19</v>
      </c>
      <c r="B38" s="27">
        <f t="shared" ref="B38:D38" si="5">SUM(B26:B37)</f>
        <v>161547.09950000001</v>
      </c>
      <c r="C38" s="28">
        <f t="shared" si="5"/>
        <v>155750.91090000002</v>
      </c>
      <c r="D38" s="28">
        <f t="shared" si="5"/>
        <v>5796.1885999999995</v>
      </c>
      <c r="E38" s="29"/>
      <c r="F38" s="27">
        <f t="shared" ref="F38:L38" si="6">SUM(F26:F37)</f>
        <v>29167.310300000001</v>
      </c>
      <c r="G38" s="28">
        <f t="shared" si="6"/>
        <v>19054.509299999998</v>
      </c>
      <c r="H38" s="28">
        <f t="shared" si="6"/>
        <v>10112.801000000003</v>
      </c>
      <c r="I38" s="29"/>
      <c r="J38" s="27">
        <f t="shared" si="6"/>
        <v>10067.844999999999</v>
      </c>
      <c r="K38" s="27">
        <f t="shared" si="6"/>
        <v>4729.2865000000002</v>
      </c>
      <c r="L38" s="28">
        <f t="shared" si="6"/>
        <v>5338.5584999999992</v>
      </c>
      <c r="M38" s="29"/>
      <c r="N38" s="27">
        <f>SUM(N26:N37)</f>
        <v>1067544.7041</v>
      </c>
      <c r="O38" s="27">
        <f>SUM(O26:O37)</f>
        <v>1048591.9627</v>
      </c>
      <c r="P38" s="28">
        <f>SUM(P26:P37)</f>
        <v>18952.741400000021</v>
      </c>
      <c r="Q38" s="29"/>
    </row>
    <row r="39" spans="1:19" x14ac:dyDescent="0.2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3.2" x14ac:dyDescent="0.25">
      <c r="A40" s="49"/>
      <c r="B40" s="70" t="s">
        <v>24</v>
      </c>
      <c r="C40" s="71"/>
      <c r="D40" s="71"/>
      <c r="E40" s="72"/>
      <c r="F40" s="70" t="s">
        <v>29</v>
      </c>
      <c r="G40" s="71"/>
      <c r="H40" s="71"/>
      <c r="I40" s="72"/>
      <c r="J40" s="45"/>
      <c r="K40" s="45"/>
      <c r="L40" s="45"/>
      <c r="M40" s="45"/>
      <c r="N40" s="2"/>
      <c r="O40" s="2"/>
      <c r="P40" s="2"/>
      <c r="Q40" s="2"/>
    </row>
    <row r="41" spans="1:19" ht="13.2" x14ac:dyDescent="0.25">
      <c r="A41" s="6" t="s">
        <v>0</v>
      </c>
      <c r="B41" s="70" t="s">
        <v>26</v>
      </c>
      <c r="C41" s="71"/>
      <c r="D41" s="71"/>
      <c r="E41" s="72"/>
      <c r="F41" s="70" t="s">
        <v>25</v>
      </c>
      <c r="G41" s="71"/>
      <c r="H41" s="71"/>
      <c r="I41" s="72"/>
      <c r="J41" s="45"/>
      <c r="K41" s="45"/>
      <c r="L41" s="45"/>
      <c r="M41" s="45"/>
      <c r="N41" s="2"/>
      <c r="O41" s="2"/>
      <c r="P41" s="2"/>
      <c r="Q41" s="2"/>
    </row>
    <row r="42" spans="1:19" x14ac:dyDescent="0.2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2">
      <c r="A43" s="14" t="s">
        <v>7</v>
      </c>
      <c r="B43" s="63">
        <v>2078.3060999999998</v>
      </c>
      <c r="C43" s="63">
        <v>1980.0509999999999</v>
      </c>
      <c r="D43" s="63">
        <v>98.255099999999857</v>
      </c>
      <c r="E43" s="64">
        <v>522161.60269999999</v>
      </c>
      <c r="F43" s="65">
        <v>7219.2942999999996</v>
      </c>
      <c r="G43" s="63">
        <v>6517.6158999999998</v>
      </c>
      <c r="H43" s="63">
        <v>701.67839999999978</v>
      </c>
      <c r="I43" s="63">
        <v>192225.86199999999</v>
      </c>
      <c r="J43" s="45"/>
      <c r="K43" s="45"/>
      <c r="L43" s="45"/>
      <c r="M43" s="45"/>
      <c r="N43" s="2"/>
      <c r="O43" s="2"/>
      <c r="P43" s="2"/>
      <c r="Q43" s="2"/>
    </row>
    <row r="44" spans="1:19" x14ac:dyDescent="0.2">
      <c r="A44" s="15" t="s">
        <v>8</v>
      </c>
      <c r="B44" s="64">
        <v>1995.9694999999999</v>
      </c>
      <c r="C44" s="64">
        <v>2249.6466</v>
      </c>
      <c r="D44" s="51">
        <v>-253.67710000000011</v>
      </c>
      <c r="E44" s="64">
        <v>510882.36190000002</v>
      </c>
      <c r="F44" s="65">
        <v>6620.7932000000001</v>
      </c>
      <c r="G44" s="64">
        <v>11801.724899999999</v>
      </c>
      <c r="H44" s="51">
        <v>-5180.9316999999992</v>
      </c>
      <c r="I44" s="64">
        <v>183297.09030000001</v>
      </c>
      <c r="J44" s="45"/>
      <c r="K44" s="45"/>
      <c r="L44" s="45"/>
      <c r="M44" s="45"/>
      <c r="N44" s="2"/>
      <c r="O44" s="2"/>
      <c r="P44" s="2"/>
      <c r="Q44" s="2"/>
    </row>
    <row r="45" spans="1:19" x14ac:dyDescent="0.2">
      <c r="A45" s="15" t="s">
        <v>9</v>
      </c>
      <c r="B45" s="64">
        <v>2342.4899999999998</v>
      </c>
      <c r="C45" s="64">
        <v>2444.5032000000001</v>
      </c>
      <c r="D45" s="51">
        <v>-102.01320000000032</v>
      </c>
      <c r="E45" s="64">
        <v>516957.48479999998</v>
      </c>
      <c r="F45" s="65">
        <v>8500.7968999999994</v>
      </c>
      <c r="G45" s="64">
        <v>7046.1341000000002</v>
      </c>
      <c r="H45" s="64">
        <v>1454.6627999999992</v>
      </c>
      <c r="I45" s="64">
        <v>183369.68410000001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2">
      <c r="A46" s="15" t="s">
        <v>10</v>
      </c>
      <c r="B46" s="64">
        <v>2562.8793999999998</v>
      </c>
      <c r="C46" s="64">
        <v>1288.9903999999999</v>
      </c>
      <c r="D46" s="64">
        <v>1273.8889999999999</v>
      </c>
      <c r="E46" s="64">
        <v>505414.30979999999</v>
      </c>
      <c r="F46" s="65">
        <v>6778.6052</v>
      </c>
      <c r="G46" s="64">
        <v>6164.1076999999996</v>
      </c>
      <c r="H46" s="64">
        <v>614.4975000000004</v>
      </c>
      <c r="I46" s="64">
        <v>175960.14490000001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2">
      <c r="A47" s="15" t="s">
        <v>11</v>
      </c>
      <c r="B47" s="64">
        <v>3345.0236</v>
      </c>
      <c r="C47" s="64">
        <v>1956.5496000000001</v>
      </c>
      <c r="D47" s="64">
        <v>1388.4739999999999</v>
      </c>
      <c r="E47" s="64">
        <v>500058.53330000001</v>
      </c>
      <c r="F47" s="65">
        <v>4865.0905000000002</v>
      </c>
      <c r="G47" s="64">
        <v>8269.9884000000002</v>
      </c>
      <c r="H47" s="51">
        <v>-3404.8978999999999</v>
      </c>
      <c r="I47" s="64">
        <v>170961.10130000001</v>
      </c>
      <c r="J47" s="45"/>
      <c r="K47" s="45"/>
      <c r="L47" s="45"/>
      <c r="M47" s="45"/>
      <c r="N47" s="2"/>
      <c r="O47" s="2"/>
      <c r="P47" s="2"/>
      <c r="Q47" s="2"/>
    </row>
    <row r="48" spans="1:19" x14ac:dyDescent="0.2">
      <c r="A48" s="15" t="s">
        <v>12</v>
      </c>
      <c r="B48" s="64">
        <v>1574.8853999999999</v>
      </c>
      <c r="C48" s="64">
        <v>1363.7061000000001</v>
      </c>
      <c r="D48" s="64">
        <v>211.17929999999978</v>
      </c>
      <c r="E48" s="64">
        <v>475564.32010000001</v>
      </c>
      <c r="F48" s="65">
        <v>3263.8609000000001</v>
      </c>
      <c r="G48" s="64">
        <v>8704.2147999999997</v>
      </c>
      <c r="H48" s="51">
        <v>-5440.3539000000001</v>
      </c>
      <c r="I48" s="64">
        <v>160210.4529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2">
      <c r="A49" s="15" t="s">
        <v>13</v>
      </c>
      <c r="B49" s="64">
        <v>1297.7630999999999</v>
      </c>
      <c r="C49" s="64">
        <v>1148.8942999999999</v>
      </c>
      <c r="D49" s="64">
        <v>148.86879999999996</v>
      </c>
      <c r="E49" s="64">
        <v>501973.17920000001</v>
      </c>
      <c r="F49" s="65">
        <v>3726.7655</v>
      </c>
      <c r="G49" s="64">
        <v>2989.1387</v>
      </c>
      <c r="H49" s="51">
        <v>737.6268</v>
      </c>
      <c r="I49" s="64">
        <v>164153.72229999999</v>
      </c>
      <c r="J49" s="45"/>
      <c r="K49" s="45"/>
      <c r="L49" s="45"/>
      <c r="M49" s="45"/>
      <c r="N49" s="2"/>
      <c r="O49" s="2"/>
      <c r="P49" s="2"/>
      <c r="Q49" s="2"/>
    </row>
    <row r="50" spans="1:17" x14ac:dyDescent="0.2">
      <c r="A50" s="15" t="s">
        <v>14</v>
      </c>
      <c r="B50" s="64">
        <v>1465.8132000000001</v>
      </c>
      <c r="C50" s="64">
        <v>1373.424</v>
      </c>
      <c r="D50" s="64">
        <v>92.389200000000073</v>
      </c>
      <c r="E50" s="64">
        <v>499267.65330000001</v>
      </c>
      <c r="F50" s="65">
        <v>3971.7937999999999</v>
      </c>
      <c r="G50" s="64">
        <v>2614.4652000000001</v>
      </c>
      <c r="H50" s="51">
        <v>1357.3285999999998</v>
      </c>
      <c r="I50" s="64">
        <v>164225.74359999999</v>
      </c>
      <c r="J50" s="45"/>
      <c r="K50" s="45"/>
      <c r="L50" s="45"/>
      <c r="M50" s="45"/>
      <c r="N50" s="2"/>
      <c r="O50" s="2"/>
      <c r="P50" s="2"/>
      <c r="Q50" s="2"/>
    </row>
    <row r="51" spans="1:17" x14ac:dyDescent="0.2">
      <c r="A51" s="15" t="s">
        <v>15</v>
      </c>
      <c r="B51" s="64">
        <v>1484.7109</v>
      </c>
      <c r="C51" s="64">
        <v>1476.4052999999999</v>
      </c>
      <c r="D51" s="64">
        <v>8.3056000000001404</v>
      </c>
      <c r="E51" s="64">
        <v>473027.21519999998</v>
      </c>
      <c r="F51" s="65">
        <v>3339.6412999999998</v>
      </c>
      <c r="G51" s="64">
        <v>6212.9466000000002</v>
      </c>
      <c r="H51" s="51">
        <v>-2873.3053000000004</v>
      </c>
      <c r="I51" s="64">
        <v>157997.28760000001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2">
      <c r="A52" s="15" t="s">
        <v>16</v>
      </c>
      <c r="B52" s="64">
        <v>1495.6858</v>
      </c>
      <c r="C52" s="64">
        <v>1474.6854000000001</v>
      </c>
      <c r="D52" s="64">
        <v>21.0003999999999</v>
      </c>
      <c r="E52" s="64">
        <v>492172.93479999999</v>
      </c>
      <c r="F52" s="65">
        <v>4684.0796</v>
      </c>
      <c r="G52" s="64">
        <v>4877.3477000000003</v>
      </c>
      <c r="H52" s="51">
        <v>-193.26810000000023</v>
      </c>
      <c r="I52" s="64">
        <v>158164.568</v>
      </c>
      <c r="J52" s="45"/>
      <c r="K52" s="45"/>
      <c r="L52" s="45"/>
      <c r="M52" s="45"/>
      <c r="N52" s="2"/>
      <c r="O52" s="2"/>
      <c r="P52" s="2"/>
      <c r="Q52" s="2"/>
    </row>
    <row r="53" spans="1:17" x14ac:dyDescent="0.2">
      <c r="A53" s="15" t="s">
        <v>17</v>
      </c>
      <c r="B53" s="64">
        <v>1725.6172999999999</v>
      </c>
      <c r="C53" s="64">
        <v>1385.2363</v>
      </c>
      <c r="D53" s="64">
        <v>340.38099999999986</v>
      </c>
      <c r="E53" s="64">
        <v>508871.65389999998</v>
      </c>
      <c r="F53" s="65">
        <v>5657.1139000000003</v>
      </c>
      <c r="G53" s="64">
        <v>4349.8235999999997</v>
      </c>
      <c r="H53" s="51">
        <v>1307.2903000000006</v>
      </c>
      <c r="I53" s="64">
        <v>161673.77929999999</v>
      </c>
      <c r="J53" s="45"/>
      <c r="K53" s="45"/>
      <c r="L53" s="45"/>
      <c r="M53" s="45"/>
      <c r="N53" s="2"/>
      <c r="O53" s="2"/>
      <c r="P53" s="2"/>
      <c r="Q53" s="2"/>
    </row>
    <row r="54" spans="1:17" x14ac:dyDescent="0.2">
      <c r="A54" s="22" t="s">
        <v>18</v>
      </c>
      <c r="B54" s="66">
        <v>7957.7658000000001</v>
      </c>
      <c r="C54" s="66">
        <v>2041.4654</v>
      </c>
      <c r="D54" s="67">
        <v>5916.3004000000001</v>
      </c>
      <c r="E54" s="66">
        <v>502171.58870000002</v>
      </c>
      <c r="F54" s="68">
        <v>6446.7888000000003</v>
      </c>
      <c r="G54" s="66">
        <v>5473.9708000000001</v>
      </c>
      <c r="H54" s="69">
        <v>972.81800000000021</v>
      </c>
      <c r="I54" s="66">
        <v>162563.85990000001</v>
      </c>
      <c r="J54" s="45"/>
      <c r="K54" s="45"/>
      <c r="L54" s="45"/>
      <c r="M54" s="45"/>
      <c r="N54" s="2"/>
      <c r="O54" s="2"/>
      <c r="P54" s="2"/>
      <c r="Q54" s="2"/>
    </row>
    <row r="55" spans="1:17" x14ac:dyDescent="0.2">
      <c r="A55" s="7" t="s">
        <v>19</v>
      </c>
      <c r="B55" s="27">
        <f t="shared" ref="B55:H55" si="7">SUM(B43:B54)</f>
        <v>29326.910100000001</v>
      </c>
      <c r="C55" s="27">
        <f t="shared" si="7"/>
        <v>20183.5576</v>
      </c>
      <c r="D55" s="28">
        <f t="shared" si="7"/>
        <v>9143.3524999999991</v>
      </c>
      <c r="E55" s="27"/>
      <c r="F55" s="27">
        <f t="shared" si="7"/>
        <v>65074.623899999999</v>
      </c>
      <c r="G55" s="27">
        <f t="shared" si="7"/>
        <v>75021.478399999993</v>
      </c>
      <c r="H55" s="27">
        <f t="shared" si="7"/>
        <v>-9946.8545000000013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2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2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2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.2" x14ac:dyDescent="0.3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3.2" x14ac:dyDescent="0.25">
      <c r="A64" s="6" t="s">
        <v>0</v>
      </c>
      <c r="B64" s="70" t="s">
        <v>1</v>
      </c>
      <c r="C64" s="71"/>
      <c r="D64" s="71"/>
      <c r="E64" s="72"/>
      <c r="F64" s="70" t="s">
        <v>2</v>
      </c>
      <c r="G64" s="71" t="s">
        <v>2</v>
      </c>
      <c r="H64" s="71"/>
      <c r="I64" s="72"/>
      <c r="J64" s="70" t="s">
        <v>27</v>
      </c>
      <c r="K64" s="71" t="s">
        <v>2</v>
      </c>
      <c r="L64" s="71"/>
      <c r="M64" s="72"/>
    </row>
    <row r="65" spans="1:17" x14ac:dyDescent="0.2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2">
      <c r="A66" s="14" t="s">
        <v>7</v>
      </c>
      <c r="B66" s="54">
        <v>52784.650900000001</v>
      </c>
      <c r="C66" s="50">
        <v>62579.3387</v>
      </c>
      <c r="D66" s="50">
        <v>-9794.6877999999997</v>
      </c>
      <c r="E66" s="55">
        <v>2787600.3390000002</v>
      </c>
      <c r="F66" s="54">
        <v>11729.445599999999</v>
      </c>
      <c r="G66" s="50">
        <v>11939.042600000001</v>
      </c>
      <c r="H66" s="50">
        <v>-209.59700000000157</v>
      </c>
      <c r="I66" s="55">
        <v>1057886.3998</v>
      </c>
      <c r="J66" s="54">
        <v>14013.349200000001</v>
      </c>
      <c r="K66" s="50">
        <v>13556.616400000001</v>
      </c>
      <c r="L66" s="50">
        <v>456.73279999999977</v>
      </c>
      <c r="M66" s="55">
        <v>456205.84370000003</v>
      </c>
    </row>
    <row r="67" spans="1:17" x14ac:dyDescent="0.2">
      <c r="A67" s="15" t="s">
        <v>8</v>
      </c>
      <c r="B67" s="56">
        <v>47888.890599999999</v>
      </c>
      <c r="C67" s="51">
        <v>61610.4516</v>
      </c>
      <c r="D67" s="51">
        <v>-13721.561000000002</v>
      </c>
      <c r="E67" s="57">
        <v>2662050.3150999998</v>
      </c>
      <c r="F67" s="56">
        <v>11155.980100000001</v>
      </c>
      <c r="G67" s="51">
        <v>15074.8271</v>
      </c>
      <c r="H67" s="51">
        <v>-3918.8469999999998</v>
      </c>
      <c r="I67" s="57">
        <v>1026761.9671</v>
      </c>
      <c r="J67" s="56">
        <v>12450.6567</v>
      </c>
      <c r="K67" s="51">
        <v>18556.629799999999</v>
      </c>
      <c r="L67" s="51">
        <v>-6105.9730999999992</v>
      </c>
      <c r="M67" s="57">
        <v>443610.31160000002</v>
      </c>
    </row>
    <row r="68" spans="1:17" x14ac:dyDescent="0.2">
      <c r="A68" s="15" t="s">
        <v>9</v>
      </c>
      <c r="B68" s="56">
        <v>59630.233699999997</v>
      </c>
      <c r="C68" s="51">
        <v>61393.5553</v>
      </c>
      <c r="D68" s="51">
        <v>-1763.3216000000029</v>
      </c>
      <c r="E68" s="57">
        <v>2705652.4112999998</v>
      </c>
      <c r="F68" s="56">
        <v>11701.490100000001</v>
      </c>
      <c r="G68" s="51">
        <v>12237.3709</v>
      </c>
      <c r="H68" s="51">
        <v>-535.880799999999</v>
      </c>
      <c r="I68" s="57">
        <v>1031375.547</v>
      </c>
      <c r="J68" s="56">
        <v>16205.717000000001</v>
      </c>
      <c r="K68" s="51">
        <v>15079.573</v>
      </c>
      <c r="L68" s="51">
        <v>1126.1440000000002</v>
      </c>
      <c r="M68" s="57">
        <v>437280.3971</v>
      </c>
    </row>
    <row r="69" spans="1:17" x14ac:dyDescent="0.2">
      <c r="A69" s="15" t="s">
        <v>10</v>
      </c>
      <c r="B69" s="56">
        <v>36109.227800000001</v>
      </c>
      <c r="C69" s="51">
        <v>29612.647799999999</v>
      </c>
      <c r="D69" s="51">
        <v>6496.5800000000017</v>
      </c>
      <c r="E69" s="57">
        <v>2608959.8053000001</v>
      </c>
      <c r="F69" s="56">
        <v>9542.7633999999998</v>
      </c>
      <c r="G69" s="51">
        <v>7902.8190999999997</v>
      </c>
      <c r="H69" s="51">
        <v>1639.9443000000001</v>
      </c>
      <c r="I69" s="57">
        <v>1005014.7041</v>
      </c>
      <c r="J69" s="56">
        <v>10943.52</v>
      </c>
      <c r="K69" s="51">
        <v>10524.093199999999</v>
      </c>
      <c r="L69" s="51">
        <v>419.42680000000109</v>
      </c>
      <c r="M69" s="57">
        <v>411529.37089999998</v>
      </c>
    </row>
    <row r="70" spans="1:17" x14ac:dyDescent="0.2">
      <c r="A70" s="15" t="s">
        <v>11</v>
      </c>
      <c r="B70" s="56">
        <v>39467.333299999998</v>
      </c>
      <c r="C70" s="51">
        <v>41973.434699999998</v>
      </c>
      <c r="D70" s="51">
        <v>-2506.1013999999996</v>
      </c>
      <c r="E70" s="58">
        <v>2572783.3793000001</v>
      </c>
      <c r="F70" s="56">
        <v>8819.7396000000008</v>
      </c>
      <c r="G70" s="51">
        <v>10441.2323</v>
      </c>
      <c r="H70" s="51">
        <v>-1621.4926999999989</v>
      </c>
      <c r="I70" s="58">
        <v>994054.61329999997</v>
      </c>
      <c r="J70" s="56">
        <v>11880.052600000001</v>
      </c>
      <c r="K70" s="51">
        <v>14154.975200000001</v>
      </c>
      <c r="L70" s="51">
        <v>-2274.9225999999999</v>
      </c>
      <c r="M70" s="58">
        <v>406342.36849999998</v>
      </c>
    </row>
    <row r="71" spans="1:17" x14ac:dyDescent="0.2">
      <c r="A71" s="15" t="s">
        <v>12</v>
      </c>
      <c r="B71" s="56">
        <v>35466.965400000001</v>
      </c>
      <c r="C71" s="51">
        <v>40549.137199999997</v>
      </c>
      <c r="D71" s="51">
        <v>-5082.1717999999964</v>
      </c>
      <c r="E71" s="57">
        <v>2388713.1718000001</v>
      </c>
      <c r="F71" s="56">
        <v>7852.4471000000003</v>
      </c>
      <c r="G71" s="51">
        <v>8574.2181999999993</v>
      </c>
      <c r="H71" s="51">
        <v>-721.77109999999902</v>
      </c>
      <c r="I71" s="57">
        <v>946541.3138</v>
      </c>
      <c r="J71" s="56">
        <v>8522.5306</v>
      </c>
      <c r="K71" s="51">
        <v>13030.7256</v>
      </c>
      <c r="L71" s="51">
        <v>-4508.1949999999997</v>
      </c>
      <c r="M71" s="57">
        <v>398488.42709999997</v>
      </c>
    </row>
    <row r="72" spans="1:17" x14ac:dyDescent="0.2">
      <c r="A72" s="15" t="s">
        <v>13</v>
      </c>
      <c r="B72" s="56">
        <v>29228.6139</v>
      </c>
      <c r="C72" s="51">
        <v>22123.422200000001</v>
      </c>
      <c r="D72" s="51">
        <v>7105.1916999999994</v>
      </c>
      <c r="E72" s="57">
        <v>2575350.0784999998</v>
      </c>
      <c r="F72" s="56">
        <v>7240.1630999999998</v>
      </c>
      <c r="G72" s="51">
        <v>4892.5142999999998</v>
      </c>
      <c r="H72" s="51">
        <v>2347.6487999999999</v>
      </c>
      <c r="I72" s="57">
        <v>990554.34950000001</v>
      </c>
      <c r="J72" s="56">
        <v>7921.5218000000004</v>
      </c>
      <c r="K72" s="51">
        <v>5180.116</v>
      </c>
      <c r="L72" s="51">
        <v>2741.4058000000005</v>
      </c>
      <c r="M72" s="57">
        <v>402600.34470000002</v>
      </c>
    </row>
    <row r="73" spans="1:17" x14ac:dyDescent="0.2">
      <c r="A73" s="15" t="s">
        <v>14</v>
      </c>
      <c r="B73" s="16">
        <v>36771.921900000001</v>
      </c>
      <c r="C73" s="17">
        <v>34029.7664</v>
      </c>
      <c r="D73" s="17">
        <v>2742.1555000000008</v>
      </c>
      <c r="E73" s="20">
        <v>2527484.4197999998</v>
      </c>
      <c r="F73" s="16">
        <v>7126.5460000000003</v>
      </c>
      <c r="G73" s="17">
        <v>6390.2614999999996</v>
      </c>
      <c r="H73" s="17">
        <v>736.28450000000066</v>
      </c>
      <c r="I73" s="20">
        <v>983406.77480000001</v>
      </c>
      <c r="J73" s="16">
        <v>9638.4709000000003</v>
      </c>
      <c r="K73" s="17">
        <v>5919.8852999999999</v>
      </c>
      <c r="L73" s="17">
        <v>3718.5856000000003</v>
      </c>
      <c r="M73" s="20">
        <v>400569.82860000001</v>
      </c>
    </row>
    <row r="74" spans="1:17" x14ac:dyDescent="0.2">
      <c r="A74" s="15" t="s">
        <v>15</v>
      </c>
      <c r="B74" s="16">
        <v>47095.099099999999</v>
      </c>
      <c r="C74" s="17">
        <v>55550.764600000002</v>
      </c>
      <c r="D74" s="17">
        <v>-8455.6655000000028</v>
      </c>
      <c r="E74" s="20">
        <v>2335562.2673999998</v>
      </c>
      <c r="F74" s="16">
        <v>6913.4336000000003</v>
      </c>
      <c r="G74" s="17">
        <v>9207.9300999999996</v>
      </c>
      <c r="H74" s="17">
        <v>-2294.4964999999993</v>
      </c>
      <c r="I74" s="20">
        <v>935906.45239999995</v>
      </c>
      <c r="J74" s="16">
        <v>11584.940399999999</v>
      </c>
      <c r="K74" s="17">
        <v>12572.2158</v>
      </c>
      <c r="L74" s="17">
        <v>-987.27540000000045</v>
      </c>
      <c r="M74" s="18">
        <v>392521.9448</v>
      </c>
    </row>
    <row r="75" spans="1:17" x14ac:dyDescent="0.2">
      <c r="A75" s="15" t="s">
        <v>16</v>
      </c>
      <c r="B75" s="21">
        <v>43704.322699999997</v>
      </c>
      <c r="C75" s="17">
        <v>42055.822500000002</v>
      </c>
      <c r="D75" s="17">
        <v>1648.5001999999949</v>
      </c>
      <c r="E75" s="16">
        <v>2442383.4306999999</v>
      </c>
      <c r="F75" s="21">
        <v>7222.7942999999996</v>
      </c>
      <c r="G75" s="17">
        <v>8504.8225999999995</v>
      </c>
      <c r="H75" s="17">
        <v>-1282.0282999999999</v>
      </c>
      <c r="I75" s="16">
        <v>958362.90220000001</v>
      </c>
      <c r="J75" s="21">
        <v>9969.4117999999999</v>
      </c>
      <c r="K75" s="17">
        <v>11504.519</v>
      </c>
      <c r="L75" s="17">
        <v>-1535.1072000000004</v>
      </c>
      <c r="M75" s="20">
        <v>392229.89980000001</v>
      </c>
    </row>
    <row r="76" spans="1:17" x14ac:dyDescent="0.2">
      <c r="A76" s="15" t="s">
        <v>17</v>
      </c>
      <c r="B76" s="21">
        <v>49893.631600000001</v>
      </c>
      <c r="C76" s="17">
        <v>45245.9424</v>
      </c>
      <c r="D76" s="17">
        <v>4647.6892000000007</v>
      </c>
      <c r="E76" s="16">
        <v>2556238.9533000002</v>
      </c>
      <c r="F76" s="21">
        <v>10474.739100000001</v>
      </c>
      <c r="G76" s="17">
        <v>11331.6919</v>
      </c>
      <c r="H76" s="17">
        <v>-856.95279999999912</v>
      </c>
      <c r="I76" s="16">
        <v>985494.49780000001</v>
      </c>
      <c r="J76" s="21">
        <v>12883.053</v>
      </c>
      <c r="K76" s="17">
        <v>10899.6041</v>
      </c>
      <c r="L76" s="17">
        <v>1983.4488999999994</v>
      </c>
      <c r="M76" s="18">
        <v>399847.98759999999</v>
      </c>
    </row>
    <row r="77" spans="1:17" x14ac:dyDescent="0.2">
      <c r="A77" s="22" t="s">
        <v>18</v>
      </c>
      <c r="B77" s="23">
        <v>44982.239300000001</v>
      </c>
      <c r="C77" s="24">
        <v>34271.295599999998</v>
      </c>
      <c r="D77" s="25">
        <v>10710.943700000003</v>
      </c>
      <c r="E77" s="26">
        <v>2489004.9874</v>
      </c>
      <c r="F77" s="23">
        <v>8188.6318000000001</v>
      </c>
      <c r="G77" s="24">
        <v>9520.3690000000006</v>
      </c>
      <c r="H77" s="25">
        <v>-1331.7372000000005</v>
      </c>
      <c r="I77" s="26">
        <v>967652.88520000002</v>
      </c>
      <c r="J77" s="23">
        <v>13256.705400000001</v>
      </c>
      <c r="K77" s="24">
        <v>12265.9141</v>
      </c>
      <c r="L77" s="25">
        <v>990.79130000000077</v>
      </c>
      <c r="M77" s="26">
        <v>397145.52470000001</v>
      </c>
    </row>
    <row r="78" spans="1:17" x14ac:dyDescent="0.2">
      <c r="A78" s="7" t="s">
        <v>19</v>
      </c>
      <c r="B78" s="27">
        <f t="shared" ref="B78:D78" si="8">SUM(B66:B77)</f>
        <v>523023.13020000001</v>
      </c>
      <c r="C78" s="28">
        <f t="shared" si="8"/>
        <v>530995.57900000003</v>
      </c>
      <c r="D78" s="28">
        <f t="shared" si="8"/>
        <v>-7972.4488000000019</v>
      </c>
      <c r="E78" s="29"/>
      <c r="F78" s="27">
        <f t="shared" ref="F78:H78" si="9">SUM(F66:F77)</f>
        <v>107968.1738</v>
      </c>
      <c r="G78" s="28">
        <f t="shared" si="9"/>
        <v>116017.0996</v>
      </c>
      <c r="H78" s="28">
        <f t="shared" si="9"/>
        <v>-8048.9257999999963</v>
      </c>
      <c r="I78" s="29"/>
      <c r="J78" s="27">
        <f t="shared" ref="J78:L78" si="10">SUM(J66:J77)</f>
        <v>139269.92939999999</v>
      </c>
      <c r="K78" s="28">
        <f t="shared" si="10"/>
        <v>143244.86749999999</v>
      </c>
      <c r="L78" s="28">
        <f t="shared" si="10"/>
        <v>-3974.9380999999976</v>
      </c>
      <c r="M78" s="29"/>
    </row>
    <row r="79" spans="1:17" x14ac:dyDescent="0.2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3.2" x14ac:dyDescent="0.25">
      <c r="A80" s="6" t="s">
        <v>0</v>
      </c>
      <c r="B80" s="70" t="s">
        <v>28</v>
      </c>
      <c r="C80" s="71" t="s">
        <v>2</v>
      </c>
      <c r="D80" s="71"/>
      <c r="E80" s="72"/>
      <c r="F80" s="70" t="s">
        <v>20</v>
      </c>
      <c r="G80" s="71"/>
      <c r="H80" s="71"/>
      <c r="I80" s="72"/>
      <c r="J80" s="70" t="s">
        <v>21</v>
      </c>
      <c r="K80" s="71" t="s">
        <v>2</v>
      </c>
      <c r="L80" s="71"/>
      <c r="M80" s="72"/>
      <c r="N80" s="70" t="s">
        <v>22</v>
      </c>
      <c r="O80" s="71" t="s">
        <v>2</v>
      </c>
      <c r="P80" s="71"/>
      <c r="Q80" s="72"/>
    </row>
    <row r="81" spans="1:17" x14ac:dyDescent="0.2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2">
      <c r="A82" s="14" t="s">
        <v>7</v>
      </c>
      <c r="B82" s="54">
        <v>13466.650100000001</v>
      </c>
      <c r="C82" s="50">
        <v>10439.311400000001</v>
      </c>
      <c r="D82" s="50">
        <v>3027.3387000000002</v>
      </c>
      <c r="E82" s="55">
        <v>282580.77929999999</v>
      </c>
      <c r="F82" s="54">
        <v>844.46130000000005</v>
      </c>
      <c r="G82" s="50">
        <v>642.30529999999999</v>
      </c>
      <c r="H82" s="50">
        <v>202.15600000000006</v>
      </c>
      <c r="I82" s="55">
        <v>40853.255899999996</v>
      </c>
      <c r="J82" s="54">
        <v>992.64769999999999</v>
      </c>
      <c r="K82" s="50">
        <v>77.615099999999998</v>
      </c>
      <c r="L82" s="50">
        <v>915.0326</v>
      </c>
      <c r="M82" s="55">
        <v>34949.460500000001</v>
      </c>
      <c r="N82" s="32">
        <f>B66+F66+J66+B82+F82+J82</f>
        <v>93831.204799999992</v>
      </c>
      <c r="O82" s="33">
        <f>C66+G66+K66+C82+G82+K82</f>
        <v>99234.229500000016</v>
      </c>
      <c r="P82" s="33">
        <f>+N82-O82</f>
        <v>-5403.0247000000236</v>
      </c>
      <c r="Q82" s="34">
        <f>E66+I66+M66+E82+I82+M82</f>
        <v>4660076.0782000003</v>
      </c>
    </row>
    <row r="83" spans="1:17" x14ac:dyDescent="0.2">
      <c r="A83" s="15" t="s">
        <v>8</v>
      </c>
      <c r="B83" s="56">
        <v>15577.370999999999</v>
      </c>
      <c r="C83" s="51">
        <v>12178.911700000001</v>
      </c>
      <c r="D83" s="51">
        <v>3398.4592999999986</v>
      </c>
      <c r="E83" s="57">
        <v>284904.92800000001</v>
      </c>
      <c r="F83" s="56">
        <v>782.37530000000004</v>
      </c>
      <c r="G83" s="51">
        <v>757.98509999999999</v>
      </c>
      <c r="H83" s="51">
        <v>24.39020000000005</v>
      </c>
      <c r="I83" s="57">
        <v>40373.3606</v>
      </c>
      <c r="J83" s="56">
        <v>308.13260000000002</v>
      </c>
      <c r="K83" s="51">
        <v>164.5872</v>
      </c>
      <c r="L83" s="51">
        <v>143.54540000000003</v>
      </c>
      <c r="M83" s="57">
        <v>36816.590199999999</v>
      </c>
      <c r="N83" s="35">
        <f t="shared" ref="N83:N93" si="11">B67+F67+J67+B83+F83+J83</f>
        <v>88163.406299999988</v>
      </c>
      <c r="O83" s="36">
        <f t="shared" ref="O83:O93" si="12">C67+G67+K67+C83+G83+K83</f>
        <v>108343.39249999999</v>
      </c>
      <c r="P83" s="36">
        <f t="shared" ref="P83:P88" si="13">+N83-O83</f>
        <v>-20179.986199999999</v>
      </c>
      <c r="Q83" s="37">
        <f t="shared" ref="Q83:Q92" si="14">E67+I67+M67+E83+I83+M83</f>
        <v>4494517.4726000009</v>
      </c>
    </row>
    <row r="84" spans="1:17" x14ac:dyDescent="0.2">
      <c r="A84" s="15" t="s">
        <v>9</v>
      </c>
      <c r="B84" s="56">
        <v>14114.7973</v>
      </c>
      <c r="C84" s="51">
        <v>13992.5854</v>
      </c>
      <c r="D84" s="51">
        <v>122.21190000000024</v>
      </c>
      <c r="E84" s="57">
        <v>283165.01880000002</v>
      </c>
      <c r="F84" s="56">
        <v>930.68960000000004</v>
      </c>
      <c r="G84" s="51">
        <v>668.07370000000003</v>
      </c>
      <c r="H84" s="51">
        <v>262.61590000000001</v>
      </c>
      <c r="I84" s="57">
        <v>40900.8197</v>
      </c>
      <c r="J84" s="56">
        <v>389.43299999999999</v>
      </c>
      <c r="K84" s="51">
        <v>259.03899999999999</v>
      </c>
      <c r="L84" s="51">
        <v>130.39400000000001</v>
      </c>
      <c r="M84" s="57">
        <v>37092.514000000003</v>
      </c>
      <c r="N84" s="35">
        <f t="shared" si="11"/>
        <v>102972.3607</v>
      </c>
      <c r="O84" s="36">
        <f t="shared" si="12"/>
        <v>103630.1973</v>
      </c>
      <c r="P84" s="36">
        <f t="shared" si="13"/>
        <v>-657.83659999999509</v>
      </c>
      <c r="Q84" s="37">
        <f t="shared" si="14"/>
        <v>4535466.7079000007</v>
      </c>
    </row>
    <row r="85" spans="1:17" x14ac:dyDescent="0.2">
      <c r="A85" s="15" t="s">
        <v>10</v>
      </c>
      <c r="B85" s="56">
        <v>8704.9168000000009</v>
      </c>
      <c r="C85" s="51">
        <v>12723.78</v>
      </c>
      <c r="D85" s="51">
        <v>-4018.8631999999998</v>
      </c>
      <c r="E85" s="57">
        <v>294806.71350000001</v>
      </c>
      <c r="F85" s="56">
        <v>1784.3390999999999</v>
      </c>
      <c r="G85" s="51">
        <v>536.66489999999999</v>
      </c>
      <c r="H85" s="51">
        <v>1247.6741999999999</v>
      </c>
      <c r="I85" s="57">
        <v>39525.490599999997</v>
      </c>
      <c r="J85" s="56">
        <v>1148.3426999999999</v>
      </c>
      <c r="K85" s="51">
        <v>665.53570000000002</v>
      </c>
      <c r="L85" s="51">
        <v>482.8069999999999</v>
      </c>
      <c r="M85" s="57">
        <v>36967.015299999999</v>
      </c>
      <c r="N85" s="35">
        <f t="shared" si="11"/>
        <v>68233.109800000006</v>
      </c>
      <c r="O85" s="36">
        <f t="shared" si="12"/>
        <v>61965.540700000005</v>
      </c>
      <c r="P85" s="36">
        <f t="shared" si="13"/>
        <v>6267.5691000000006</v>
      </c>
      <c r="Q85" s="37">
        <f t="shared" si="14"/>
        <v>4396803.0997000001</v>
      </c>
    </row>
    <row r="86" spans="1:17" x14ac:dyDescent="0.2">
      <c r="A86" s="15" t="s">
        <v>11</v>
      </c>
      <c r="B86" s="56">
        <v>12688.293799999999</v>
      </c>
      <c r="C86" s="51">
        <v>15347.582</v>
      </c>
      <c r="D86" s="51">
        <v>-2659.2882000000009</v>
      </c>
      <c r="E86" s="58">
        <v>290831.46039999998</v>
      </c>
      <c r="F86" s="56">
        <v>2466.4281999999998</v>
      </c>
      <c r="G86" s="51">
        <v>1273.6332</v>
      </c>
      <c r="H86" s="51">
        <v>1192.7949999999998</v>
      </c>
      <c r="I86" s="58">
        <v>40890.405899999998</v>
      </c>
      <c r="J86" s="56">
        <v>947.0444</v>
      </c>
      <c r="K86" s="51">
        <v>130.24690000000001</v>
      </c>
      <c r="L86" s="51">
        <v>816.79750000000001</v>
      </c>
      <c r="M86" s="58">
        <v>38674.806100000002</v>
      </c>
      <c r="N86" s="35">
        <f t="shared" si="11"/>
        <v>76268.891900000002</v>
      </c>
      <c r="O86" s="36">
        <f t="shared" si="12"/>
        <v>83321.104299999992</v>
      </c>
      <c r="P86" s="36">
        <f t="shared" si="13"/>
        <v>-7052.2123999999894</v>
      </c>
      <c r="Q86" s="38">
        <f t="shared" si="14"/>
        <v>4343577.033499999</v>
      </c>
    </row>
    <row r="87" spans="1:17" x14ac:dyDescent="0.2">
      <c r="A87" s="15" t="s">
        <v>12</v>
      </c>
      <c r="B87" s="56">
        <v>12795.0116</v>
      </c>
      <c r="C87" s="51">
        <v>10557.177900000001</v>
      </c>
      <c r="D87" s="51">
        <v>2237.8336999999992</v>
      </c>
      <c r="E87" s="57">
        <v>293944.8651</v>
      </c>
      <c r="F87" s="56">
        <v>3477.3724000000002</v>
      </c>
      <c r="G87" s="51">
        <v>1106.4493</v>
      </c>
      <c r="H87" s="51">
        <v>2370.9231</v>
      </c>
      <c r="I87" s="57">
        <v>42651.7287</v>
      </c>
      <c r="J87" s="56">
        <v>661.04039999999998</v>
      </c>
      <c r="K87" s="51">
        <v>445.66829999999999</v>
      </c>
      <c r="L87" s="51">
        <v>215.37209999999999</v>
      </c>
      <c r="M87" s="57">
        <v>38619.412900000003</v>
      </c>
      <c r="N87" s="35">
        <f t="shared" si="11"/>
        <v>68775.367499999993</v>
      </c>
      <c r="O87" s="36">
        <f t="shared" si="12"/>
        <v>74263.376499999998</v>
      </c>
      <c r="P87" s="36">
        <f t="shared" si="13"/>
        <v>-5488.0090000000055</v>
      </c>
      <c r="Q87" s="37">
        <f t="shared" si="14"/>
        <v>4108958.9194</v>
      </c>
    </row>
    <row r="88" spans="1:17" x14ac:dyDescent="0.2">
      <c r="A88" s="15" t="s">
        <v>13</v>
      </c>
      <c r="B88" s="56">
        <v>9458.5267999999996</v>
      </c>
      <c r="C88" s="51">
        <v>4323.1162999999997</v>
      </c>
      <c r="D88" s="51">
        <v>5135.4105</v>
      </c>
      <c r="E88" s="57">
        <v>297266.53000000003</v>
      </c>
      <c r="F88" s="56">
        <v>784.54589999999996</v>
      </c>
      <c r="G88" s="51">
        <v>753.94650000000001</v>
      </c>
      <c r="H88" s="51">
        <v>30.599399999999946</v>
      </c>
      <c r="I88" s="57">
        <v>42884.065699999999</v>
      </c>
      <c r="J88" s="56">
        <v>183.29339999999999</v>
      </c>
      <c r="K88" s="51">
        <v>451.04660000000001</v>
      </c>
      <c r="L88" s="51">
        <v>-267.75319999999999</v>
      </c>
      <c r="M88" s="57">
        <v>39112.634700000002</v>
      </c>
      <c r="N88" s="35">
        <f t="shared" si="11"/>
        <v>54816.664900000003</v>
      </c>
      <c r="O88" s="36">
        <f t="shared" si="12"/>
        <v>37724.161899999999</v>
      </c>
      <c r="P88" s="36">
        <f t="shared" si="13"/>
        <v>17092.503000000004</v>
      </c>
      <c r="Q88" s="37">
        <f t="shared" si="14"/>
        <v>4347768.0031000003</v>
      </c>
    </row>
    <row r="89" spans="1:17" x14ac:dyDescent="0.2">
      <c r="A89" s="15" t="s">
        <v>14</v>
      </c>
      <c r="B89" s="56">
        <v>7996.4885000000004</v>
      </c>
      <c r="C89" s="51">
        <v>8353.4019000000008</v>
      </c>
      <c r="D89" s="51">
        <v>-356.91340000000037</v>
      </c>
      <c r="E89" s="59">
        <v>297722.96830000001</v>
      </c>
      <c r="F89" s="56">
        <v>1356.1003000000001</v>
      </c>
      <c r="G89" s="51">
        <v>885.91420000000005</v>
      </c>
      <c r="H89" s="51">
        <v>470.18610000000001</v>
      </c>
      <c r="I89" s="59">
        <v>43637.539400000001</v>
      </c>
      <c r="J89" s="56">
        <v>91.951099999999997</v>
      </c>
      <c r="K89" s="51">
        <v>92.98</v>
      </c>
      <c r="L89" s="51">
        <v>-1.0289000000000073</v>
      </c>
      <c r="M89" s="59">
        <v>40174.133099999999</v>
      </c>
      <c r="N89" s="35">
        <f t="shared" si="11"/>
        <v>62981.4787</v>
      </c>
      <c r="O89" s="36">
        <f t="shared" si="12"/>
        <v>55672.20930000001</v>
      </c>
      <c r="P89" s="36">
        <f>+N89-O89</f>
        <v>7309.2693999999901</v>
      </c>
      <c r="Q89" s="39">
        <f t="shared" si="14"/>
        <v>4292995.6640000008</v>
      </c>
    </row>
    <row r="90" spans="1:17" x14ac:dyDescent="0.2">
      <c r="A90" s="15" t="s">
        <v>15</v>
      </c>
      <c r="B90" s="16">
        <v>10612.490400000001</v>
      </c>
      <c r="C90" s="17">
        <v>10657.8578</v>
      </c>
      <c r="D90" s="17">
        <v>-45.367399999999179</v>
      </c>
      <c r="E90" s="20">
        <v>297978.95439999999</v>
      </c>
      <c r="F90" s="16">
        <v>2319.9789999999998</v>
      </c>
      <c r="G90" s="17">
        <v>1795.8107</v>
      </c>
      <c r="H90" s="17">
        <v>524.16829999999982</v>
      </c>
      <c r="I90" s="20">
        <v>44082.211900000002</v>
      </c>
      <c r="J90" s="16">
        <v>406.11279999999999</v>
      </c>
      <c r="K90" s="17">
        <v>522.22310000000004</v>
      </c>
      <c r="L90" s="17">
        <v>-116.11030000000005</v>
      </c>
      <c r="M90" s="20">
        <v>39446.874600000003</v>
      </c>
      <c r="N90" s="35">
        <f t="shared" si="11"/>
        <v>78932.055300000007</v>
      </c>
      <c r="O90" s="36">
        <f t="shared" si="12"/>
        <v>90306.802100000001</v>
      </c>
      <c r="P90" s="36">
        <f t="shared" ref="P90:P92" si="15">+N90-O90</f>
        <v>-11374.746799999994</v>
      </c>
      <c r="Q90" s="37">
        <f t="shared" si="14"/>
        <v>4045498.7055000002</v>
      </c>
    </row>
    <row r="91" spans="1:17" x14ac:dyDescent="0.2">
      <c r="A91" s="15" t="s">
        <v>16</v>
      </c>
      <c r="B91" s="21">
        <v>10858.249</v>
      </c>
      <c r="C91" s="17">
        <v>10946.1392</v>
      </c>
      <c r="D91" s="17">
        <v>-87.890199999999822</v>
      </c>
      <c r="E91" s="18">
        <v>298569.85460000002</v>
      </c>
      <c r="F91" s="21">
        <v>3033.3438999999998</v>
      </c>
      <c r="G91" s="17">
        <v>1041.9231</v>
      </c>
      <c r="H91" s="17">
        <v>1991.4207999999999</v>
      </c>
      <c r="I91" s="16">
        <v>46437.824800000002</v>
      </c>
      <c r="J91" s="21">
        <v>335.15600000000001</v>
      </c>
      <c r="K91" s="17">
        <v>337.83210000000003</v>
      </c>
      <c r="L91" s="17">
        <v>-2.6761000000000195</v>
      </c>
      <c r="M91" s="16">
        <v>40279.791799999999</v>
      </c>
      <c r="N91" s="40">
        <f t="shared" si="11"/>
        <v>75123.277699999991</v>
      </c>
      <c r="O91" s="36">
        <f t="shared" si="12"/>
        <v>74391.058499999999</v>
      </c>
      <c r="P91" s="36">
        <f t="shared" si="15"/>
        <v>732.21919999999227</v>
      </c>
      <c r="Q91" s="39">
        <f t="shared" si="14"/>
        <v>4178263.7038999996</v>
      </c>
    </row>
    <row r="92" spans="1:17" x14ac:dyDescent="0.2">
      <c r="A92" s="15" t="s">
        <v>17</v>
      </c>
      <c r="B92" s="21">
        <v>17381.655200000001</v>
      </c>
      <c r="C92" s="17">
        <v>18316.137500000001</v>
      </c>
      <c r="D92" s="17">
        <v>-934.48229999999967</v>
      </c>
      <c r="E92" s="20">
        <v>294516.86739999999</v>
      </c>
      <c r="F92" s="21">
        <v>2643.0374999999999</v>
      </c>
      <c r="G92" s="17">
        <v>1162.6319000000001</v>
      </c>
      <c r="H92" s="17">
        <v>1480.4055999999998</v>
      </c>
      <c r="I92" s="16">
        <v>47893.399100000002</v>
      </c>
      <c r="J92" s="21">
        <v>2647.3924999999999</v>
      </c>
      <c r="K92" s="17">
        <v>409.6506</v>
      </c>
      <c r="L92" s="17">
        <v>2237.7419</v>
      </c>
      <c r="M92" s="16">
        <v>42449.0645</v>
      </c>
      <c r="N92" s="40">
        <f t="shared" si="11"/>
        <v>95923.508900000001</v>
      </c>
      <c r="O92" s="36">
        <f t="shared" si="12"/>
        <v>87365.658399999986</v>
      </c>
      <c r="P92" s="36">
        <f t="shared" si="15"/>
        <v>8557.850500000015</v>
      </c>
      <c r="Q92" s="37">
        <f t="shared" si="14"/>
        <v>4326440.769700001</v>
      </c>
    </row>
    <row r="93" spans="1:17" x14ac:dyDescent="0.2">
      <c r="A93" s="22" t="s">
        <v>18</v>
      </c>
      <c r="B93" s="23">
        <v>17398.487000000001</v>
      </c>
      <c r="C93" s="24">
        <v>20336.807700000001</v>
      </c>
      <c r="D93" s="25">
        <v>-2938.3207000000002</v>
      </c>
      <c r="E93" s="26">
        <v>296835.42479999998</v>
      </c>
      <c r="F93" s="23">
        <v>1911.8526999999999</v>
      </c>
      <c r="G93" s="24">
        <v>3986.1718999999998</v>
      </c>
      <c r="H93" s="25">
        <v>-2074.3191999999999</v>
      </c>
      <c r="I93" s="26">
        <v>45902.2379</v>
      </c>
      <c r="J93" s="23">
        <v>1957.2983999999999</v>
      </c>
      <c r="K93" s="24">
        <v>1172.8619000000001</v>
      </c>
      <c r="L93" s="25">
        <v>784.4364999999998</v>
      </c>
      <c r="M93" s="26">
        <v>41808.959799999997</v>
      </c>
      <c r="N93" s="41">
        <f t="shared" si="11"/>
        <v>87695.214600000021</v>
      </c>
      <c r="O93" s="28">
        <f t="shared" si="12"/>
        <v>81553.420200000008</v>
      </c>
      <c r="P93" s="42">
        <f>+N93-O93</f>
        <v>6141.7944000000134</v>
      </c>
      <c r="Q93" s="43">
        <f>E77+I77+M77+E93+I93+M93</f>
        <v>4238350.0197999999</v>
      </c>
    </row>
    <row r="94" spans="1:17" x14ac:dyDescent="0.2">
      <c r="A94" s="7" t="s">
        <v>19</v>
      </c>
      <c r="B94" s="27">
        <f t="shared" ref="B94:D94" si="16">SUM(B82:B93)</f>
        <v>151052.9375</v>
      </c>
      <c r="C94" s="28">
        <f t="shared" si="16"/>
        <v>148172.8088</v>
      </c>
      <c r="D94" s="28">
        <f t="shared" si="16"/>
        <v>2880.1286999999984</v>
      </c>
      <c r="E94" s="29"/>
      <c r="F94" s="27">
        <f t="shared" ref="F94:H94" si="17">SUM(F82:F93)</f>
        <v>22334.525199999996</v>
      </c>
      <c r="G94" s="28">
        <f t="shared" si="17"/>
        <v>14611.5098</v>
      </c>
      <c r="H94" s="28">
        <f t="shared" si="17"/>
        <v>7723.0154000000002</v>
      </c>
      <c r="I94" s="29"/>
      <c r="J94" s="27">
        <f t="shared" ref="J94:L94" si="18">SUM(J82:J93)</f>
        <v>10067.844999999999</v>
      </c>
      <c r="K94" s="27">
        <f t="shared" si="18"/>
        <v>4729.2865000000002</v>
      </c>
      <c r="L94" s="28">
        <f t="shared" si="18"/>
        <v>5338.5584999999992</v>
      </c>
      <c r="M94" s="29"/>
      <c r="N94" s="27">
        <f>SUM(N82:N93)</f>
        <v>953716.54110000003</v>
      </c>
      <c r="O94" s="27">
        <f>SUM(O82:O93)</f>
        <v>957771.15119999996</v>
      </c>
      <c r="P94" s="28">
        <f>SUM(P82:P93)</f>
        <v>-4054.6100999999908</v>
      </c>
      <c r="Q94" s="29"/>
    </row>
    <row r="95" spans="1:17" x14ac:dyDescent="0.2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3.2" x14ac:dyDescent="0.25">
      <c r="A96" s="49"/>
      <c r="B96" s="70" t="s">
        <v>24</v>
      </c>
      <c r="C96" s="71"/>
      <c r="D96" s="71"/>
      <c r="E96" s="72"/>
      <c r="F96" s="70" t="s">
        <v>29</v>
      </c>
      <c r="G96" s="71"/>
      <c r="H96" s="71"/>
      <c r="I96" s="72"/>
      <c r="J96" s="45"/>
      <c r="K96" s="45"/>
      <c r="L96" s="45"/>
      <c r="M96" s="45"/>
      <c r="N96" s="2"/>
      <c r="O96" s="2"/>
      <c r="P96" s="2"/>
      <c r="Q96" s="2"/>
    </row>
    <row r="97" spans="1:17" ht="13.2" x14ac:dyDescent="0.25">
      <c r="A97" s="6" t="s">
        <v>0</v>
      </c>
      <c r="B97" s="70" t="s">
        <v>26</v>
      </c>
      <c r="C97" s="71"/>
      <c r="D97" s="71"/>
      <c r="E97" s="72"/>
      <c r="F97" s="70" t="s">
        <v>25</v>
      </c>
      <c r="G97" s="71"/>
      <c r="H97" s="71"/>
      <c r="I97" s="72"/>
      <c r="J97" s="45"/>
      <c r="K97" s="45"/>
      <c r="L97" s="45"/>
      <c r="M97" s="45"/>
      <c r="N97" s="2"/>
      <c r="O97" s="2"/>
      <c r="P97" s="2"/>
      <c r="Q97" s="2"/>
    </row>
    <row r="98" spans="1:17" x14ac:dyDescent="0.2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2">
      <c r="A99" s="14" t="s">
        <v>7</v>
      </c>
      <c r="B99" s="50">
        <v>1874.8972000000001</v>
      </c>
      <c r="C99" s="50">
        <v>1283.2853</v>
      </c>
      <c r="D99" s="50">
        <v>591.61190000000011</v>
      </c>
      <c r="E99" s="57">
        <v>249326.7249</v>
      </c>
      <c r="F99" s="50">
        <v>7003.5998</v>
      </c>
      <c r="G99" s="50">
        <v>6472.4567999999999</v>
      </c>
      <c r="H99" s="50">
        <v>531.14300000000003</v>
      </c>
      <c r="I99" s="58">
        <v>190229.37820000001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2">
      <c r="A100" s="15" t="s">
        <v>8</v>
      </c>
      <c r="B100" s="51">
        <v>1760.4934000000001</v>
      </c>
      <c r="C100" s="51">
        <v>1622.9469999999999</v>
      </c>
      <c r="D100" s="51">
        <v>137.54640000000018</v>
      </c>
      <c r="E100" s="57">
        <v>244240.95989999999</v>
      </c>
      <c r="F100" s="51">
        <v>6561.4035999999996</v>
      </c>
      <c r="G100" s="51">
        <v>11711.1005</v>
      </c>
      <c r="H100" s="51">
        <v>-5149.6969000000008</v>
      </c>
      <c r="I100" s="57">
        <v>181363.66089999999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2">
      <c r="A101" s="15" t="s">
        <v>9</v>
      </c>
      <c r="B101" s="51">
        <v>2083.1228000000001</v>
      </c>
      <c r="C101" s="51">
        <v>1705.473</v>
      </c>
      <c r="D101" s="51">
        <v>377.64980000000014</v>
      </c>
      <c r="E101" s="58">
        <v>248073.13959999999</v>
      </c>
      <c r="F101" s="51">
        <v>8481.7021999999997</v>
      </c>
      <c r="G101" s="51">
        <v>6911.8730999999998</v>
      </c>
      <c r="H101" s="51">
        <v>1569.8290999999999</v>
      </c>
      <c r="I101" s="57">
        <v>181555.34820000001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2">
      <c r="A102" s="15" t="s">
        <v>10</v>
      </c>
      <c r="B102" s="51">
        <v>2381.2154999999998</v>
      </c>
      <c r="C102" s="51">
        <v>749.21950000000004</v>
      </c>
      <c r="D102" s="51">
        <v>1631.9959999999996</v>
      </c>
      <c r="E102" s="57">
        <v>243029.46520000001</v>
      </c>
      <c r="F102" s="51">
        <v>6747.7422999999999</v>
      </c>
      <c r="G102" s="51">
        <v>6119.4847</v>
      </c>
      <c r="H102" s="51">
        <v>628.25759999999991</v>
      </c>
      <c r="I102" s="58">
        <v>174041.32939999999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2">
      <c r="A103" s="15" t="s">
        <v>11</v>
      </c>
      <c r="B103" s="51">
        <v>1476.6224999999999</v>
      </c>
      <c r="C103" s="51">
        <v>1419.5594000000001</v>
      </c>
      <c r="D103" s="51">
        <v>57.063099999999849</v>
      </c>
      <c r="E103" s="57">
        <v>240334.4529</v>
      </c>
      <c r="F103" s="51">
        <v>4817.5971</v>
      </c>
      <c r="G103" s="51">
        <v>8220.4276000000009</v>
      </c>
      <c r="H103" s="51">
        <v>-3402.8305000000009</v>
      </c>
      <c r="I103" s="58">
        <v>169063.56280000001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2">
      <c r="A104" s="15" t="s">
        <v>12</v>
      </c>
      <c r="B104" s="51">
        <v>1455.0844999999999</v>
      </c>
      <c r="C104" s="51">
        <v>825.16600000000005</v>
      </c>
      <c r="D104" s="51">
        <v>629.91849999999988</v>
      </c>
      <c r="E104" s="58">
        <v>229500.6041</v>
      </c>
      <c r="F104" s="51">
        <v>3248.2939000000001</v>
      </c>
      <c r="G104" s="51">
        <v>8636.7788999999993</v>
      </c>
      <c r="H104" s="51">
        <v>-5388.4849999999988</v>
      </c>
      <c r="I104" s="57">
        <v>158441.52849999999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2">
      <c r="A105" s="15" t="s">
        <v>13</v>
      </c>
      <c r="B105" s="51">
        <v>1245.1098</v>
      </c>
      <c r="C105" s="51">
        <v>662.28240000000005</v>
      </c>
      <c r="D105" s="51">
        <v>582.8273999999999</v>
      </c>
      <c r="E105" s="57">
        <v>242174.48980000001</v>
      </c>
      <c r="F105" s="51">
        <v>3720.3557000000001</v>
      </c>
      <c r="G105" s="51">
        <v>2938.2847999999999</v>
      </c>
      <c r="H105" s="51">
        <v>782.07090000000017</v>
      </c>
      <c r="I105" s="57">
        <v>162403.4694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2">
      <c r="A106" s="15" t="s">
        <v>14</v>
      </c>
      <c r="B106" s="51">
        <v>1380.0224000000001</v>
      </c>
      <c r="C106" s="51">
        <v>806.26220000000001</v>
      </c>
      <c r="D106" s="17">
        <v>573.76020000000005</v>
      </c>
      <c r="E106" s="18">
        <v>241437.73790000001</v>
      </c>
      <c r="F106" s="51">
        <v>3952.1403</v>
      </c>
      <c r="G106" s="51">
        <v>2573.3806</v>
      </c>
      <c r="H106" s="17">
        <v>1378.7597000000001</v>
      </c>
      <c r="I106" s="19">
        <v>162483.18599999999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2">
      <c r="A107" s="15" t="s">
        <v>15</v>
      </c>
      <c r="B107" s="51">
        <v>1348.3053</v>
      </c>
      <c r="C107" s="51">
        <v>959.90899999999999</v>
      </c>
      <c r="D107" s="17">
        <v>388.3963</v>
      </c>
      <c r="E107" s="19">
        <v>228680.05840000001</v>
      </c>
      <c r="F107" s="51">
        <v>3248.41</v>
      </c>
      <c r="G107" s="51">
        <v>6180.8940000000002</v>
      </c>
      <c r="H107" s="17">
        <v>-2932.4840000000004</v>
      </c>
      <c r="I107" s="19">
        <v>156235.67679999999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2">
      <c r="A108" s="15" t="s">
        <v>16</v>
      </c>
      <c r="B108" s="51">
        <v>1350.4088999999999</v>
      </c>
      <c r="C108" s="51">
        <v>988.28530000000001</v>
      </c>
      <c r="D108" s="17">
        <v>362.1235999999999</v>
      </c>
      <c r="E108" s="18">
        <v>238023.962</v>
      </c>
      <c r="F108" s="51">
        <v>4673.8984</v>
      </c>
      <c r="G108" s="51">
        <v>4820.8221999999996</v>
      </c>
      <c r="H108" s="17">
        <v>-146.92379999999957</v>
      </c>
      <c r="I108" s="18">
        <v>156447.9534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2">
      <c r="A109" s="15" t="s">
        <v>17</v>
      </c>
      <c r="B109" s="51">
        <v>1590.4287999999999</v>
      </c>
      <c r="C109" s="51">
        <v>844.25789999999995</v>
      </c>
      <c r="D109" s="17">
        <v>746.17089999999996</v>
      </c>
      <c r="E109" s="18">
        <v>247471.6789</v>
      </c>
      <c r="F109" s="51">
        <v>5649.2412999999997</v>
      </c>
      <c r="G109" s="51">
        <v>4275.5820999999996</v>
      </c>
      <c r="H109" s="17">
        <v>1373.6592000000001</v>
      </c>
      <c r="I109" s="18">
        <v>160004.48449999999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2">
      <c r="A110" s="22" t="s">
        <v>18</v>
      </c>
      <c r="B110" s="52">
        <v>1639.7954</v>
      </c>
      <c r="C110" s="52">
        <v>1367.0279</v>
      </c>
      <c r="D110" s="25">
        <v>272.76749999999993</v>
      </c>
      <c r="E110" s="53">
        <v>242017.98079999999</v>
      </c>
      <c r="F110" s="52">
        <v>6385.2750999999998</v>
      </c>
      <c r="G110" s="52">
        <v>5444.9822999999997</v>
      </c>
      <c r="H110" s="25">
        <v>940.29280000000017</v>
      </c>
      <c r="I110" s="53">
        <v>160856.0632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2">
      <c r="A111" s="7" t="s">
        <v>19</v>
      </c>
      <c r="B111" s="27">
        <f t="shared" ref="B111:G111" si="19">SUM(B99:B110)</f>
        <v>19585.5065</v>
      </c>
      <c r="C111" s="27">
        <f t="shared" si="19"/>
        <v>13233.674899999998</v>
      </c>
      <c r="D111" s="28">
        <f>SUM(D99:D110)</f>
        <v>6351.8315999999995</v>
      </c>
      <c r="E111" s="27"/>
      <c r="F111" s="27">
        <f t="shared" si="19"/>
        <v>64489.659699999989</v>
      </c>
      <c r="G111" s="27">
        <f t="shared" si="19"/>
        <v>74306.067600000009</v>
      </c>
      <c r="H111" s="28">
        <f>SUM(H99:H110)</f>
        <v>-9816.4078999999983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2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F99:G99">
    <cfRule type="cellIs" dxfId="7" priority="16" stopIfTrue="1" operator="lessThan">
      <formula>0</formula>
    </cfRule>
  </conditionalFormatting>
  <conditionalFormatting sqref="B99:C99">
    <cfRule type="cellIs" dxfId="6" priority="17" stopIfTrue="1" operator="lessThan">
      <formula>0</formula>
    </cfRule>
  </conditionalFormatting>
  <conditionalFormatting sqref="D43 D46:D49">
    <cfRule type="cellIs" dxfId="5" priority="15" stopIfTrue="1" operator="lessThan">
      <formula>0</formula>
    </cfRule>
  </conditionalFormatting>
  <conditionalFormatting sqref="G43">
    <cfRule type="cellIs" dxfId="4" priority="12" stopIfTrue="1" operator="lessThan">
      <formula>0</formula>
    </cfRule>
  </conditionalFormatting>
  <conditionalFormatting sqref="B43:C43">
    <cfRule type="cellIs" dxfId="3" priority="14" stopIfTrue="1" operator="lessThan">
      <formula>0</formula>
    </cfRule>
  </conditionalFormatting>
  <conditionalFormatting sqref="H43 H45:H46">
    <cfRule type="cellIs" dxfId="2" priority="13" stopIfTrue="1" operator="lessThan">
      <formula>0</formula>
    </cfRule>
  </conditionalFormatting>
  <conditionalFormatting sqref="I43">
    <cfRule type="cellIs" dxfId="1" priority="11" stopIfTrue="1" operator="lessThan">
      <formula>0</formula>
    </cfRule>
  </conditionalFormatting>
  <conditionalFormatting sqref="F43:F53">
    <cfRule type="cellIs" dxfId="0" priority="10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6" ma:contentTypeDescription="Skapa ett nytt dokument." ma:contentTypeScope="" ma:versionID="3355c7726bdcc5ac1e3a04298b665cc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fef30814ce0d01c989f505a8b5a5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1A005D-B4D6-4A58-B20A-6EE655706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2022</vt:lpstr>
      <vt:lpstr>'Fonder 2022'!Utskriftsområde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2022-11-08T13:20:34Z</cp:lastPrinted>
  <dcterms:created xsi:type="dcterms:W3CDTF">2010-02-10T19:11:15Z</dcterms:created>
  <dcterms:modified xsi:type="dcterms:W3CDTF">2023-01-11T14:24:57Z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