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99" documentId="8_{C22F42D4-31BC-4C7F-9AA4-28AC0BE57BD8}" xr6:coauthVersionLast="47" xr6:coauthVersionMax="47" xr10:uidLastSave="{CCF663F7-AC4A-4EDD-8005-14C5EB323BD4}"/>
  <bookViews>
    <workbookView xWindow="-25320" yWindow="-120" windowWidth="25440" windowHeight="15390" xr2:uid="{00000000-000D-0000-FFFF-FFFF00000000}"/>
  </bookViews>
  <sheets>
    <sheet name="Fonder 2023" sheetId="1" r:id="rId1"/>
  </sheets>
  <definedNames>
    <definedName name="_xlnm.Print_Area" localSheetId="0">'Fonder 2023'!$A$1:$Q$161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L22" i="1"/>
  <c r="H111" i="1" l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30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F22" i="1"/>
  <c r="G22" i="1"/>
  <c r="H22" i="1"/>
  <c r="J22" i="1"/>
  <c r="K22" i="1"/>
  <c r="F38" i="1"/>
  <c r="G38" i="1"/>
  <c r="H38" i="1"/>
  <c r="J38" i="1"/>
  <c r="K38" i="1"/>
  <c r="L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<sst xmlns="http://schemas.openxmlformats.org/spreadsheetml/2006/main" count="191" uniqueCount="33">
  <si>
    <t>Månad</t>
  </si>
  <si>
    <t xml:space="preserve">Aktiefonder </t>
  </si>
  <si>
    <t>Blandfonder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</si>
  <si>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</si>
  <si>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</si>
  <si>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</si>
  <si>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</si>
  <si>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</si>
  <si>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</si>
  <si>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</si>
  <si>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</si>
  <si>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</si>
  <si>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</si>
  <si>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</si>
  <si>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</si>
  <si>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</si>
  <si>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</si>
  <si>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</si>
  <si>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</si>
  <si>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</si>
  <si>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Hedgefonder</t>
  </si>
  <si>
    <t>Övriga fonder</t>
  </si>
  <si>
    <t>TOTALT</t>
  </si>
  <si>
    <t>Statistiken avser fonder marknadsförda av föreningens medlemsföretag exkl. fondsparande/förmögenhet via premiepensionen.</t>
  </si>
  <si>
    <t>varavpost till Blandfonder</t>
  </si>
  <si>
    <t>Företagsobligationsfonder</t>
  </si>
  <si>
    <t>Generationsfonder</t>
  </si>
  <si>
    <t>Långa räntefonder</t>
  </si>
  <si>
    <t>Korta räntefonder</t>
  </si>
  <si>
    <t>varavpost till Långa räntefonder</t>
  </si>
  <si>
    <t>Statistiken avser fonder marknadsförda av Fondbolagens förenings medlemsföretag. Statistiken är dock kompletterad med icke-medlemmars fonder i premiepensionssystemet.</t>
  </si>
  <si>
    <t>NYSPARANDE I FONDER OCH FONDFÖRMÖGENHET 2023 (MSEK)</t>
  </si>
  <si>
    <t>NYSPARANDE I FONDER OCH FONDFÖRMÖGENHET EXKLUSIVE PPM 2023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</si>
</sst>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3" fontId="1" fillId="0" borderId="0" xfId="1" applyNumberFormat="1"/>
    <xf numFmtId="0" fontId="1" fillId="0" borderId="0" xfId="0" applyFont="1" applyAlignment="1">
      <alignment horizontal="left"/>
    </xf>
    <xf numFmtId="165" fontId="1" fillId="0" borderId="0" xfId="2" applyNumberFormat="1" applyFont="1"/>
    <xf numFmtId="3" fontId="1" fillId="0" borderId="9" xfId="1" applyNumberFormat="1" applyBorder="1"/>
    <xf numFmtId="3" fontId="1" fillId="0" borderId="12" xfId="1" applyNumberFormat="1" applyBorder="1"/>
    <xf numFmtId="3" fontId="1" fillId="0" borderId="14" xfId="1" applyNumberFormat="1" applyBorder="1"/>
    <xf numFmtId="3" fontId="1" fillId="0" borderId="4" xfId="1" applyNumberFormat="1" applyBorder="1"/>
    <xf numFmtId="3" fontId="1" fillId="0" borderId="15" xfId="1" applyNumberFormat="1" applyBorder="1"/>
    <xf numFmtId="3" fontId="1" fillId="0" borderId="16" xfId="1" applyNumberFormat="1" applyFont="1" applyFill="1" applyBorder="1"/>
    <xf numFmtId="3" fontId="1" fillId="0" borderId="23" xfId="1" applyNumberFormat="1" applyFont="1" applyFill="1" applyBorder="1"/>
    <xf numFmtId="3" fontId="5" fillId="0" borderId="22" xfId="1" applyNumberFormat="1" applyFont="1" applyFill="1" applyBorder="1"/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3">
    <cellStyle name="Normal" xfId="0" builtinId="0"/>
    <cellStyle name="Normal_Nysparande 2009" xfId="1" xr:uid="{00000000-0005-0000-0000-000001000000}"/>
    <cellStyle name="Procent" xfId="2" builtinId="5"/>
  </cellStyles>
  <dxfs count="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9</xdr:col>
      <xdr:colOff>473075</xdr:colOff>
      <xdr:row>158</xdr:row>
      <xdr:rowOff>123825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92450"/>
          <a:ext cx="5591175" cy="5857875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S113"/>
  <sheetViews>
    <sheetView tabSelected="1" zoomScaleNormal="100" workbookViewId="0">
      <selection activeCell="K4" sqref="K4"/>
    </sheetView>
  </sheetViews>
  <sheetFormatPr defaultColWidth="9.140625" defaultRowHeight="10.5" x14ac:dyDescent="0.15"/>
  <cols>
    <col min="1" max="1" width="9.140625" style="1"/>
    <col min="2" max="4" width="8.140625" style="1" customWidth="1"/>
    <col min="5" max="5" width="9.28515625" style="1" bestFit="1" customWidth="1"/>
    <col min="6" max="8" width="8.140625" style="1" customWidth="1"/>
    <col min="9" max="9" width="9.28515625" style="1" bestFit="1" customWidth="1"/>
    <col min="10" max="11" width="8.5703125" style="1" bestFit="1" customWidth="1"/>
    <col min="12" max="12" width="8" style="1" customWidth="1"/>
    <col min="13" max="13" width="9.28515625" style="1" bestFit="1" customWidth="1"/>
    <col min="14" max="15" width="10.140625" style="1" bestFit="1" customWidth="1"/>
    <col min="16" max="16" width="9.28515625" style="1" bestFit="1" customWidth="1"/>
    <col min="17" max="17" width="11.5703125" style="1" customWidth="1"/>
    <col min="18" max="18" width="9.140625" style="1" customWidth="1"/>
    <col min="19" max="16384" width="9.140625" style="1"/>
  </cols>
  <sheetData>
    <row r="1" spans="1:18" x14ac:dyDescent="0.15">
      <c r="F1" s="2"/>
    </row>
    <row r="2" spans="1:18" x14ac:dyDescent="0.15">
      <c r="F2" s="2"/>
    </row>
    <row r="3" spans="1:18" x14ac:dyDescent="0.15">
      <c r="F3" s="2"/>
    </row>
    <row r="4" spans="1:18" ht="15" x14ac:dyDescent="0.2">
      <c r="A4" s="3" t="s">
        <v>31</v>
      </c>
    </row>
    <row r="6" spans="1:18" x14ac:dyDescent="0.15">
      <c r="F6" s="4"/>
    </row>
    <row r="7" spans="1:18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8" ht="12.75" x14ac:dyDescent="0.2">
      <c r="A8" s="6" t="s">
        <v>0</v>
      </c>
      <c r="B8" s="71" t="s">
        <v>1</v>
      </c>
      <c r="C8" s="72"/>
      <c r="D8" s="72"/>
      <c r="E8" s="73"/>
      <c r="F8" s="71" t="s">
        <v>2</v>
      </c>
      <c r="G8" s="72" t="s">
        <v>2</v>
      </c>
      <c r="H8" s="72"/>
      <c r="I8" s="73"/>
      <c r="J8" s="71" t="s">
        <v>27</v>
      </c>
      <c r="K8" s="72" t="s">
        <v>2</v>
      </c>
      <c r="L8" s="72"/>
      <c r="M8" s="73"/>
      <c r="R8" s="60"/>
    </row>
    <row r="9" spans="1:18" x14ac:dyDescent="0.15">
      <c r="A9" s="7"/>
      <c r="B9" s="8" t="s">
        <v>3</v>
      </c>
      <c r="C9" s="9" t="s">
        <v>4</v>
      </c>
      <c r="D9" s="10" t="s">
        <v>5</v>
      </c>
      <c r="E9" s="11" t="s">
        <v>6</v>
      </c>
      <c r="F9" s="12" t="s">
        <v>3</v>
      </c>
      <c r="G9" s="9" t="s">
        <v>4</v>
      </c>
      <c r="H9" s="9" t="s">
        <v>5</v>
      </c>
      <c r="I9" s="11" t="s">
        <v>6</v>
      </c>
      <c r="J9" s="12" t="s">
        <v>3</v>
      </c>
      <c r="K9" s="13" t="s">
        <v>4</v>
      </c>
      <c r="L9" s="9" t="s">
        <v>5</v>
      </c>
      <c r="M9" s="11" t="s">
        <v>6</v>
      </c>
      <c r="R9" s="60"/>
    </row>
    <row r="10" spans="1:18" x14ac:dyDescent="0.15">
      <c r="A10" s="14" t="s">
        <v>7</v>
      </c>
      <c r="B10" s="54">
        <v>50880.7281</v>
      </c>
      <c r="C10" s="50">
        <v>35692.728799999997</v>
      </c>
      <c r="D10" s="50">
        <v>15187.999300000003</v>
      </c>
      <c r="E10" s="55">
        <v>4139087.5051000002</v>
      </c>
      <c r="F10" s="54">
        <v>7677.5904</v>
      </c>
      <c r="G10" s="50">
        <v>10387.042100000001</v>
      </c>
      <c r="H10" s="50">
        <v>-2709.4517000000005</v>
      </c>
      <c r="I10" s="55">
        <v>1303343.0382000001</v>
      </c>
      <c r="J10" s="54">
        <v>12143.402099999999</v>
      </c>
      <c r="K10" s="50">
        <v>8229.4578000000001</v>
      </c>
      <c r="L10" s="50">
        <v>3913.9442999999992</v>
      </c>
      <c r="M10" s="55">
        <v>504104.69650000002</v>
      </c>
    </row>
    <row r="11" spans="1:18" x14ac:dyDescent="0.15">
      <c r="A11" s="15" t="s">
        <v>8</v>
      </c>
      <c r="B11" s="56">
        <v>48583.896999999997</v>
      </c>
      <c r="C11" s="51">
        <v>35172.085200000001</v>
      </c>
      <c r="D11" s="51">
        <v>13411.811799999996</v>
      </c>
      <c r="E11" s="57">
        <v>4078786.6464</v>
      </c>
      <c r="F11" s="56">
        <v>8461.1954000000005</v>
      </c>
      <c r="G11" s="51">
        <v>10876.7603</v>
      </c>
      <c r="H11" s="51">
        <v>-2415.5648999999994</v>
      </c>
      <c r="I11" s="57">
        <v>1285095.9901000001</v>
      </c>
      <c r="J11" s="56">
        <v>16471.419999999998</v>
      </c>
      <c r="K11" s="51">
        <v>12833.897000000001</v>
      </c>
      <c r="L11" s="51">
        <v>3637.5229999999974</v>
      </c>
      <c r="M11" s="57">
        <v>502599.7427</v>
      </c>
      <c r="Q11" s="60"/>
      <c r="R11" s="60"/>
    </row>
    <row r="12" spans="1:18" x14ac:dyDescent="0.15">
      <c r="A12" s="15" t="s">
        <v>9</v>
      </c>
      <c r="B12" s="56">
        <v>50071.928599999999</v>
      </c>
      <c r="C12" s="51">
        <v>47895.642699999997</v>
      </c>
      <c r="D12" s="51">
        <v>2176.2859000000026</v>
      </c>
      <c r="E12" s="57">
        <v>4162250.8442000002</v>
      </c>
      <c r="F12" s="56">
        <v>9071.4326999999994</v>
      </c>
      <c r="G12" s="51">
        <v>11480.871999999999</v>
      </c>
      <c r="H12" s="51">
        <v>-2409.4393</v>
      </c>
      <c r="I12" s="57">
        <v>1292046.0674999999</v>
      </c>
      <c r="J12" s="56">
        <v>14612.7595</v>
      </c>
      <c r="K12" s="51">
        <v>13116.318600000001</v>
      </c>
      <c r="L12" s="51">
        <v>1496.4408999999996</v>
      </c>
      <c r="M12" s="57">
        <v>508725.09950000001</v>
      </c>
      <c r="Q12" s="60"/>
      <c r="R12" s="60"/>
    </row>
    <row r="13" spans="1:18" x14ac:dyDescent="0.15">
      <c r="A13" s="15" t="s">
        <v>10</v>
      </c>
      <c r="B13" s="56">
        <v>56668.444600000003</v>
      </c>
      <c r="C13" s="51">
        <v>45220.231</v>
      </c>
      <c r="D13" s="51">
        <v>11448.213600000003</v>
      </c>
      <c r="E13" s="57">
        <v>4218980.3265000004</v>
      </c>
      <c r="F13" s="56">
        <v>11135.5861</v>
      </c>
      <c r="G13" s="51">
        <v>11685.9691</v>
      </c>
      <c r="H13" s="51">
        <v>-550.38299999999981</v>
      </c>
      <c r="I13" s="57">
        <v>1305012.6218999999</v>
      </c>
      <c r="J13" s="56">
        <v>10684.9696</v>
      </c>
      <c r="K13" s="51">
        <v>7871.8013000000001</v>
      </c>
      <c r="L13" s="51">
        <v>2813.1683000000003</v>
      </c>
      <c r="M13" s="57">
        <v>513520.33490000002</v>
      </c>
      <c r="Q13" s="60"/>
      <c r="R13" s="60"/>
    </row>
    <row r="14" spans="1:18" x14ac:dyDescent="0.15">
      <c r="A14" s="15" t="s">
        <v>11</v>
      </c>
      <c r="B14" s="56">
        <v>73293.681299999997</v>
      </c>
      <c r="C14" s="51">
        <v>55685.7382</v>
      </c>
      <c r="D14" s="51">
        <v>17607.943099999997</v>
      </c>
      <c r="E14" s="58">
        <v>4379923.42</v>
      </c>
      <c r="F14" s="56">
        <v>12958.6214</v>
      </c>
      <c r="G14" s="51">
        <v>11657.8776</v>
      </c>
      <c r="H14" s="51">
        <v>1300.7438000000002</v>
      </c>
      <c r="I14" s="58">
        <v>1333962.2438999999</v>
      </c>
      <c r="J14" s="56">
        <v>11585.1373</v>
      </c>
      <c r="K14" s="51">
        <v>9135.4634999999998</v>
      </c>
      <c r="L14" s="51">
        <v>2449.6738000000005</v>
      </c>
      <c r="M14" s="58">
        <v>515517.1398</v>
      </c>
      <c r="Q14" s="60"/>
      <c r="R14" s="60"/>
    </row>
    <row r="15" spans="1:18" x14ac:dyDescent="0.15">
      <c r="A15" s="15" t="s">
        <v>12</v>
      </c>
      <c r="B15" s="56">
        <v>63578.262900000002</v>
      </c>
      <c r="C15" s="51">
        <v>51475.594400000002</v>
      </c>
      <c r="D15" s="51">
        <v>12102.6685</v>
      </c>
      <c r="E15" s="57">
        <v>4527870.9938000003</v>
      </c>
      <c r="F15" s="56">
        <v>8270.0463999999993</v>
      </c>
      <c r="G15" s="51">
        <v>10010.719499999999</v>
      </c>
      <c r="H15" s="51">
        <v>-1740.6731</v>
      </c>
      <c r="I15" s="57">
        <v>1356848.6947000001</v>
      </c>
      <c r="J15" s="56">
        <v>13880.865100000001</v>
      </c>
      <c r="K15" s="51">
        <v>12863.212100000001</v>
      </c>
      <c r="L15" s="51">
        <v>1017.6530000000002</v>
      </c>
      <c r="M15" s="57">
        <v>514195.46189999999</v>
      </c>
      <c r="O15" s="60"/>
      <c r="Q15" s="60"/>
      <c r="R15" s="60"/>
    </row>
    <row r="16" spans="1:18" x14ac:dyDescent="0.15">
      <c r="A16" s="15" t="s">
        <v>13</v>
      </c>
      <c r="B16" s="56">
        <v>37563.895700000001</v>
      </c>
      <c r="C16" s="51">
        <v>30735.102800000001</v>
      </c>
      <c r="D16" s="51">
        <v>6828.7929000000004</v>
      </c>
      <c r="E16" s="57">
        <v>4540143.6517000003</v>
      </c>
      <c r="F16" s="56">
        <v>6225.5428000000002</v>
      </c>
      <c r="G16" s="51">
        <v>7155.5079999999998</v>
      </c>
      <c r="H16" s="51">
        <v>-929.96519999999964</v>
      </c>
      <c r="I16" s="57">
        <v>1361177.0109000001</v>
      </c>
      <c r="J16" s="56">
        <v>6966.143</v>
      </c>
      <c r="K16" s="51">
        <v>4215.6459999999997</v>
      </c>
      <c r="L16" s="51">
        <v>2750.4970000000003</v>
      </c>
      <c r="M16" s="57">
        <v>520310.08480000001</v>
      </c>
      <c r="Q16" s="60"/>
      <c r="R16" s="60"/>
    </row>
    <row r="17" spans="1:19" x14ac:dyDescent="0.15">
      <c r="A17" s="15" t="s">
        <v>14</v>
      </c>
      <c r="B17" s="16">
        <v>40436.383000000002</v>
      </c>
      <c r="C17" s="17">
        <v>41774.487999999998</v>
      </c>
      <c r="D17" s="17">
        <v>-1338.1049999999959</v>
      </c>
      <c r="E17" s="20">
        <v>4515084.2203000002</v>
      </c>
      <c r="F17" s="16">
        <v>6555.3594999999996</v>
      </c>
      <c r="G17" s="17">
        <v>8880.7649000000001</v>
      </c>
      <c r="H17" s="17">
        <v>-2325.4054000000006</v>
      </c>
      <c r="I17" s="20">
        <v>1357960.0355</v>
      </c>
      <c r="J17" s="16">
        <v>6838.3145999999997</v>
      </c>
      <c r="K17" s="17">
        <v>6122.0631999999996</v>
      </c>
      <c r="L17" s="17">
        <v>716.2514000000001</v>
      </c>
      <c r="M17" s="20">
        <v>519804.40759999998</v>
      </c>
    </row>
    <row r="18" spans="1:19" x14ac:dyDescent="0.15">
      <c r="A18" s="15" t="s">
        <v>15</v>
      </c>
      <c r="B18" s="16">
        <v>61164.411800000002</v>
      </c>
      <c r="C18" s="17">
        <v>59630.178500000002</v>
      </c>
      <c r="D18" s="17">
        <v>1534.2332999999999</v>
      </c>
      <c r="E18" s="20">
        <v>4324837.1301999995</v>
      </c>
      <c r="F18" s="16">
        <v>7506.3867</v>
      </c>
      <c r="G18" s="17">
        <v>9865.9475999999995</v>
      </c>
      <c r="H18" s="17">
        <v>-2359.5608999999995</v>
      </c>
      <c r="I18" s="20">
        <v>1323014.3278000001</v>
      </c>
      <c r="J18" s="16">
        <v>10658.5203</v>
      </c>
      <c r="K18" s="17">
        <v>8584.7170000000006</v>
      </c>
      <c r="L18" s="17">
        <v>2073.8032999999996</v>
      </c>
      <c r="M18" s="18">
        <v>522166.62800000003</v>
      </c>
    </row>
    <row r="19" spans="1:19" x14ac:dyDescent="0.15">
      <c r="A19" s="15" t="s">
        <v>16</v>
      </c>
      <c r="B19" s="21">
        <v>58736.790699999998</v>
      </c>
      <c r="C19" s="17">
        <v>66461.656400000007</v>
      </c>
      <c r="D19" s="17">
        <v>-7724.8657000000094</v>
      </c>
      <c r="E19" s="16">
        <v>4223473.7710999995</v>
      </c>
      <c r="F19" s="21">
        <v>8440.2757999999994</v>
      </c>
      <c r="G19" s="17">
        <v>10603.068799999999</v>
      </c>
      <c r="H19" s="17">
        <v>-2162.7929999999997</v>
      </c>
      <c r="I19" s="16">
        <v>1302554.1987000001</v>
      </c>
      <c r="J19" s="21">
        <v>13177.685299999999</v>
      </c>
      <c r="K19" s="17">
        <v>12555.1813</v>
      </c>
      <c r="L19" s="17">
        <v>622.503999999999</v>
      </c>
      <c r="M19" s="20">
        <v>528753.70700000005</v>
      </c>
    </row>
    <row r="20" spans="1:19" x14ac:dyDescent="0.15">
      <c r="A20" s="15" t="s">
        <v>17</v>
      </c>
      <c r="B20" s="21">
        <v>52053.840400000001</v>
      </c>
      <c r="C20" s="17">
        <v>47805.440699999999</v>
      </c>
      <c r="D20" s="17">
        <v>4248.3997000000018</v>
      </c>
      <c r="E20" s="16">
        <v>4428581.8644000003</v>
      </c>
      <c r="F20" s="21">
        <v>8261.9640999999992</v>
      </c>
      <c r="G20" s="17">
        <v>10939.6</v>
      </c>
      <c r="H20" s="17">
        <v>-2677.6359000000011</v>
      </c>
      <c r="I20" s="16">
        <v>1344324.2065999999</v>
      </c>
      <c r="J20" s="21">
        <v>13563.952300000001</v>
      </c>
      <c r="K20" s="17">
        <v>10654.236000000001</v>
      </c>
      <c r="L20" s="17">
        <v>2909.7163</v>
      </c>
      <c r="M20" s="18">
        <v>541313.39040000003</v>
      </c>
    </row>
    <row r="21" spans="1:19" x14ac:dyDescent="0.15">
      <c r="A21" s="22" t="s">
        <v>18</v>
      </c>
      <c r="B21" s="23">
        <v>72903.976899999994</v>
      </c>
      <c r="C21" s="24">
        <v>47847.096799999999</v>
      </c>
      <c r="D21" s="25">
        <v>25056.880099999995</v>
      </c>
      <c r="E21" s="26">
        <v>4602726.9280000003</v>
      </c>
      <c r="F21" s="23">
        <v>15061.8995</v>
      </c>
      <c r="G21" s="24">
        <v>11192.179099999999</v>
      </c>
      <c r="H21" s="25">
        <v>3869.7204000000002</v>
      </c>
      <c r="I21" s="26">
        <v>1384708.2703</v>
      </c>
      <c r="J21" s="23">
        <v>41166.5314</v>
      </c>
      <c r="K21" s="24">
        <v>16365.233099999999</v>
      </c>
      <c r="L21" s="25">
        <v>24801.298300000002</v>
      </c>
      <c r="M21" s="26">
        <v>577461.96990000003</v>
      </c>
    </row>
    <row r="22" spans="1:19" ht="15" customHeight="1" x14ac:dyDescent="0.15">
      <c r="A22" s="7" t="s">
        <v>19</v>
      </c>
      <c r="B22" s="27">
        <f t="shared" ref="B22:K22" si="0">SUM(B10:B21)</f>
        <v>665936.24100000004</v>
      </c>
      <c r="C22" s="28">
        <f t="shared" si="0"/>
        <v>565395.98349999997</v>
      </c>
      <c r="D22" s="28">
        <f>SUM(D10:D21)</f>
        <v>100540.25749999999</v>
      </c>
      <c r="E22" s="29"/>
      <c r="F22" s="27">
        <f t="shared" si="0"/>
        <v>109625.90080000002</v>
      </c>
      <c r="G22" s="28">
        <f t="shared" si="0"/>
        <v>124736.30899999998</v>
      </c>
      <c r="H22" s="28">
        <f t="shared" si="0"/>
        <v>-15110.408199999996</v>
      </c>
      <c r="I22" s="29"/>
      <c r="J22" s="27">
        <f t="shared" si="0"/>
        <v>171749.70050000001</v>
      </c>
      <c r="K22" s="28">
        <f t="shared" si="0"/>
        <v>122547.22689999999</v>
      </c>
      <c r="L22" s="28">
        <f>SUM(L10:L21)</f>
        <v>49202.473599999998</v>
      </c>
      <c r="M22" s="29"/>
    </row>
    <row r="23" spans="1:19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19" ht="12.75" x14ac:dyDescent="0.2">
      <c r="A24" s="6" t="s">
        <v>0</v>
      </c>
      <c r="B24" s="71" t="s">
        <v>28</v>
      </c>
      <c r="C24" s="72" t="s">
        <v>2</v>
      </c>
      <c r="D24" s="72"/>
      <c r="E24" s="73"/>
      <c r="F24" s="71" t="s">
        <v>20</v>
      </c>
      <c r="G24" s="72"/>
      <c r="H24" s="72"/>
      <c r="I24" s="73"/>
      <c r="J24" s="71" t="s">
        <v>21</v>
      </c>
      <c r="K24" s="72"/>
      <c r="L24" s="72"/>
      <c r="M24" s="73"/>
      <c r="N24" s="71" t="s">
        <v>22</v>
      </c>
      <c r="O24" s="72" t="s">
        <v>2</v>
      </c>
      <c r="P24" s="72"/>
      <c r="Q24" s="73"/>
    </row>
    <row r="25" spans="1:19" x14ac:dyDescent="0.15">
      <c r="A25" s="7"/>
      <c r="B25" s="12" t="s">
        <v>3</v>
      </c>
      <c r="C25" s="13" t="s">
        <v>4</v>
      </c>
      <c r="D25" s="9" t="s">
        <v>5</v>
      </c>
      <c r="E25" s="11" t="s">
        <v>6</v>
      </c>
      <c r="F25" s="12" t="s">
        <v>3</v>
      </c>
      <c r="G25" s="13" t="s">
        <v>4</v>
      </c>
      <c r="H25" s="9" t="s">
        <v>5</v>
      </c>
      <c r="I25" s="11" t="s">
        <v>6</v>
      </c>
      <c r="J25" s="12" t="s">
        <v>3</v>
      </c>
      <c r="K25" s="13" t="s">
        <v>4</v>
      </c>
      <c r="L25" s="9" t="s">
        <v>5</v>
      </c>
      <c r="M25" s="11" t="s">
        <v>6</v>
      </c>
      <c r="N25" s="12" t="s">
        <v>3</v>
      </c>
      <c r="O25" s="13" t="s">
        <v>4</v>
      </c>
      <c r="P25" s="9" t="s">
        <v>5</v>
      </c>
      <c r="Q25" s="11" t="s">
        <v>6</v>
      </c>
    </row>
    <row r="26" spans="1:19" x14ac:dyDescent="0.15">
      <c r="A26" s="14" t="s">
        <v>7</v>
      </c>
      <c r="B26" s="54">
        <v>15870.4908</v>
      </c>
      <c r="C26" s="50">
        <v>21426.450799999999</v>
      </c>
      <c r="D26" s="50">
        <v>-5555.9599999999991</v>
      </c>
      <c r="E26" s="55">
        <v>300447.35590000002</v>
      </c>
      <c r="F26" s="54">
        <v>689.59559999999999</v>
      </c>
      <c r="G26" s="50">
        <v>6107.0483999999997</v>
      </c>
      <c r="H26" s="50">
        <v>-5417.4528</v>
      </c>
      <c r="I26" s="55">
        <v>38082.433799999999</v>
      </c>
      <c r="J26" s="54">
        <v>480.57119999999998</v>
      </c>
      <c r="K26" s="50">
        <v>433.84980000000002</v>
      </c>
      <c r="L26" s="50">
        <v>46.72139999999996</v>
      </c>
      <c r="M26" s="55">
        <v>42560.479800000001</v>
      </c>
      <c r="N26" s="32">
        <f>B10+F10+J10+B26+F26+J26</f>
        <v>87742.378200000006</v>
      </c>
      <c r="O26" s="33">
        <f t="shared" ref="O26:O37" si="1">C10+G10+K10+C26+G26+K26</f>
        <v>82276.577699999994</v>
      </c>
      <c r="P26" s="33">
        <f>+N26-O26</f>
        <v>5465.8005000000121</v>
      </c>
      <c r="Q26" s="34">
        <f>E10+I10+M10+E26+I26+M26</f>
        <v>6327625.5092999991</v>
      </c>
    </row>
    <row r="27" spans="1:19" x14ac:dyDescent="0.15">
      <c r="A27" s="15" t="s">
        <v>8</v>
      </c>
      <c r="B27" s="56">
        <v>12196.4144</v>
      </c>
      <c r="C27" s="51">
        <v>18680.3685</v>
      </c>
      <c r="D27" s="51">
        <v>-6483.9541000000008</v>
      </c>
      <c r="E27" s="57">
        <v>294518.8762</v>
      </c>
      <c r="F27" s="56">
        <v>851.89189999999996</v>
      </c>
      <c r="G27" s="51">
        <v>2208.8233</v>
      </c>
      <c r="H27" s="51">
        <v>-1356.9313999999999</v>
      </c>
      <c r="I27" s="57">
        <v>37409.306600000004</v>
      </c>
      <c r="J27" s="56">
        <v>650.93359999999996</v>
      </c>
      <c r="K27" s="51">
        <v>218.85890000000001</v>
      </c>
      <c r="L27" s="51">
        <v>432.07469999999995</v>
      </c>
      <c r="M27" s="57">
        <v>42438.034</v>
      </c>
      <c r="N27" s="35">
        <f t="shared" ref="N27:N37" si="2">B11+F11+J11+B27+F27+J27</f>
        <v>87215.752299999993</v>
      </c>
      <c r="O27" s="36">
        <f t="shared" si="1"/>
        <v>79990.793200000015</v>
      </c>
      <c r="P27" s="36">
        <f t="shared" ref="P27:P37" si="3">+N27-O27</f>
        <v>7224.9590999999782</v>
      </c>
      <c r="Q27" s="37">
        <f t="shared" ref="Q27:Q37" si="4">E11+I11+M11+E27+I27+M27</f>
        <v>6240848.5959999999</v>
      </c>
    </row>
    <row r="28" spans="1:19" x14ac:dyDescent="0.15">
      <c r="A28" s="15" t="s">
        <v>9</v>
      </c>
      <c r="B28" s="56">
        <v>14942.7644</v>
      </c>
      <c r="C28" s="51">
        <v>11886.808999999999</v>
      </c>
      <c r="D28" s="51">
        <v>3055.9554000000007</v>
      </c>
      <c r="E28" s="57">
        <v>298639.31849999999</v>
      </c>
      <c r="F28" s="56">
        <v>630.51059999999995</v>
      </c>
      <c r="G28" s="51">
        <v>992.64890000000003</v>
      </c>
      <c r="H28" s="51">
        <v>-362.13830000000007</v>
      </c>
      <c r="I28" s="57">
        <v>36954.931600000004</v>
      </c>
      <c r="J28" s="56">
        <v>222.52449999999999</v>
      </c>
      <c r="K28" s="51">
        <v>60.238</v>
      </c>
      <c r="L28" s="51">
        <v>162.28649999999999</v>
      </c>
      <c r="M28" s="57">
        <v>42875.0556</v>
      </c>
      <c r="N28" s="35">
        <f t="shared" si="2"/>
        <v>89551.920299999998</v>
      </c>
      <c r="O28" s="36">
        <f t="shared" si="1"/>
        <v>85432.52919999999</v>
      </c>
      <c r="P28" s="36">
        <f t="shared" si="3"/>
        <v>4119.391100000008</v>
      </c>
      <c r="Q28" s="37">
        <f t="shared" si="4"/>
        <v>6341491.316899999</v>
      </c>
    </row>
    <row r="29" spans="1:19" x14ac:dyDescent="0.15">
      <c r="A29" s="15" t="s">
        <v>10</v>
      </c>
      <c r="B29" s="56">
        <v>11609.319</v>
      </c>
      <c r="C29" s="51">
        <v>13301.7724</v>
      </c>
      <c r="D29" s="51">
        <v>-1692.4534000000003</v>
      </c>
      <c r="E29" s="57">
        <v>298419.96899999998</v>
      </c>
      <c r="F29" s="56">
        <v>339.84429999999998</v>
      </c>
      <c r="G29" s="51">
        <v>507.53050000000002</v>
      </c>
      <c r="H29" s="51">
        <v>-167.68620000000004</v>
      </c>
      <c r="I29" s="57">
        <v>37215.512600000002</v>
      </c>
      <c r="J29" s="56">
        <v>1082.8713</v>
      </c>
      <c r="K29" s="51">
        <v>646.08219999999994</v>
      </c>
      <c r="L29" s="51">
        <v>436.78910000000008</v>
      </c>
      <c r="M29" s="57">
        <v>43195.445500000002</v>
      </c>
      <c r="N29" s="35">
        <f t="shared" si="2"/>
        <v>91521.034899999999</v>
      </c>
      <c r="O29" s="36">
        <f t="shared" si="1"/>
        <v>79233.386499999993</v>
      </c>
      <c r="P29" s="36">
        <f t="shared" si="3"/>
        <v>12287.648400000005</v>
      </c>
      <c r="Q29" s="37">
        <f t="shared" si="4"/>
        <v>6416344.2104000002</v>
      </c>
    </row>
    <row r="30" spans="1:19" x14ac:dyDescent="0.15">
      <c r="A30" s="15" t="s">
        <v>11</v>
      </c>
      <c r="B30" s="56">
        <v>10249.473099999999</v>
      </c>
      <c r="C30" s="51">
        <v>14736.981</v>
      </c>
      <c r="D30" s="51">
        <v>-4487.5079000000005</v>
      </c>
      <c r="E30" s="58">
        <v>294596.69559999998</v>
      </c>
      <c r="F30" s="56">
        <v>427.81319999999999</v>
      </c>
      <c r="G30" s="51">
        <v>1419.7682</v>
      </c>
      <c r="H30" s="51">
        <v>-991.95499999999993</v>
      </c>
      <c r="I30" s="58">
        <v>35899.197800000002</v>
      </c>
      <c r="J30" s="56">
        <v>1480.1859999999999</v>
      </c>
      <c r="K30" s="51">
        <v>72.483999999999995</v>
      </c>
      <c r="L30" s="51">
        <v>1407.702</v>
      </c>
      <c r="M30" s="58">
        <v>45067.943099999997</v>
      </c>
      <c r="N30" s="35">
        <f t="shared" si="2"/>
        <v>109994.91230000001</v>
      </c>
      <c r="O30" s="36">
        <f t="shared" si="1"/>
        <v>92708.3125</v>
      </c>
      <c r="P30" s="36">
        <f t="shared" si="3"/>
        <v>17286.599800000011</v>
      </c>
      <c r="Q30" s="38">
        <f t="shared" si="4"/>
        <v>6604966.6402000003</v>
      </c>
    </row>
    <row r="31" spans="1:19" x14ac:dyDescent="0.15">
      <c r="A31" s="15" t="s">
        <v>12</v>
      </c>
      <c r="B31" s="56">
        <v>6289.1751000000004</v>
      </c>
      <c r="C31" s="51">
        <v>12646.5273</v>
      </c>
      <c r="D31" s="51">
        <v>-6357.3521999999994</v>
      </c>
      <c r="E31" s="57">
        <v>287498.24910000002</v>
      </c>
      <c r="F31" s="56">
        <v>784.05949999999996</v>
      </c>
      <c r="G31" s="51">
        <v>1230.1704</v>
      </c>
      <c r="H31" s="51">
        <v>-446.11090000000002</v>
      </c>
      <c r="I31" s="57">
        <v>35436.917399999998</v>
      </c>
      <c r="J31" s="56">
        <v>740.28930000000003</v>
      </c>
      <c r="K31" s="51">
        <v>1096.3152</v>
      </c>
      <c r="L31" s="51">
        <v>-356.02589999999998</v>
      </c>
      <c r="M31" s="57">
        <v>44017.344299999997</v>
      </c>
      <c r="N31" s="35">
        <f t="shared" si="2"/>
        <v>93542.698299999989</v>
      </c>
      <c r="O31" s="36">
        <f t="shared" si="1"/>
        <v>89322.5389</v>
      </c>
      <c r="P31" s="36">
        <f t="shared" si="3"/>
        <v>4220.1593999999895</v>
      </c>
      <c r="Q31" s="37">
        <f t="shared" si="4"/>
        <v>6765867.661199999</v>
      </c>
    </row>
    <row r="32" spans="1:19" x14ac:dyDescent="0.15">
      <c r="A32" s="15" t="s">
        <v>13</v>
      </c>
      <c r="B32" s="56">
        <v>11042.5262</v>
      </c>
      <c r="C32" s="51">
        <v>10230.2853</v>
      </c>
      <c r="D32" s="51">
        <v>812.24090000000069</v>
      </c>
      <c r="E32" s="57">
        <v>288819.4889</v>
      </c>
      <c r="F32" s="56">
        <v>365.82929999999999</v>
      </c>
      <c r="G32" s="51">
        <v>559.95280000000002</v>
      </c>
      <c r="H32" s="51">
        <v>-194.12350000000004</v>
      </c>
      <c r="I32" s="57">
        <v>35402.028100000003</v>
      </c>
      <c r="J32" s="56">
        <v>878.53679999999997</v>
      </c>
      <c r="K32" s="51">
        <v>618.21320000000003</v>
      </c>
      <c r="L32" s="51">
        <v>260.32359999999994</v>
      </c>
      <c r="M32" s="57">
        <v>43866.887999999999</v>
      </c>
      <c r="N32" s="35">
        <f t="shared" si="2"/>
        <v>63042.4738</v>
      </c>
      <c r="O32" s="36">
        <f t="shared" si="1"/>
        <v>53514.708100000003</v>
      </c>
      <c r="P32" s="36">
        <f t="shared" si="3"/>
        <v>9527.7656999999963</v>
      </c>
      <c r="Q32" s="37">
        <f t="shared" si="4"/>
        <v>6789719.152400001</v>
      </c>
      <c r="S32" s="62"/>
    </row>
    <row r="33" spans="1:19" x14ac:dyDescent="0.15">
      <c r="A33" s="15" t="s">
        <v>14</v>
      </c>
      <c r="B33" s="16">
        <v>5827.2119000000002</v>
      </c>
      <c r="C33" s="17">
        <v>6330.1424999999999</v>
      </c>
      <c r="D33" s="17">
        <v>-502.93059999999969</v>
      </c>
      <c r="E33" s="20">
        <v>289741.91940000001</v>
      </c>
      <c r="F33" s="16">
        <v>283.4169</v>
      </c>
      <c r="G33" s="17">
        <v>1803.1148000000001</v>
      </c>
      <c r="H33" s="17">
        <v>-1519.6979000000001</v>
      </c>
      <c r="I33" s="20">
        <v>34055.802100000001</v>
      </c>
      <c r="J33" s="16">
        <v>238.19569999999999</v>
      </c>
      <c r="K33" s="17">
        <v>722.52639999999997</v>
      </c>
      <c r="L33" s="17">
        <v>-484.33069999999998</v>
      </c>
      <c r="M33" s="20">
        <v>44400.136599999998</v>
      </c>
      <c r="N33" s="35">
        <f t="shared" si="2"/>
        <v>60178.881599999993</v>
      </c>
      <c r="O33" s="36">
        <f t="shared" si="1"/>
        <v>65633.099799999996</v>
      </c>
      <c r="P33" s="36">
        <f>+N33-O33</f>
        <v>-5454.218200000003</v>
      </c>
      <c r="Q33" s="39">
        <f t="shared" si="4"/>
        <v>6761046.5214999998</v>
      </c>
    </row>
    <row r="34" spans="1:19" x14ac:dyDescent="0.15">
      <c r="A34" s="15" t="s">
        <v>15</v>
      </c>
      <c r="B34" s="16">
        <v>8720.4699999999993</v>
      </c>
      <c r="C34" s="17">
        <v>8510.0383000000002</v>
      </c>
      <c r="D34" s="17">
        <v>210.43169999999918</v>
      </c>
      <c r="E34" s="20">
        <v>290888.4423</v>
      </c>
      <c r="F34" s="16">
        <v>272.52879999999999</v>
      </c>
      <c r="G34" s="17">
        <v>1431.5512000000001</v>
      </c>
      <c r="H34" s="17">
        <v>-1159.0224000000001</v>
      </c>
      <c r="I34" s="20">
        <v>32711.297500000001</v>
      </c>
      <c r="J34" s="16">
        <v>192.26840000000001</v>
      </c>
      <c r="K34" s="17">
        <v>91.473100000000002</v>
      </c>
      <c r="L34" s="17">
        <v>100.79530000000001</v>
      </c>
      <c r="M34" s="20">
        <v>44232.813699999999</v>
      </c>
      <c r="N34" s="35">
        <f t="shared" si="2"/>
        <v>88514.58600000001</v>
      </c>
      <c r="O34" s="36">
        <f t="shared" si="1"/>
        <v>88113.905700000003</v>
      </c>
      <c r="P34" s="36">
        <f t="shared" si="3"/>
        <v>400.68030000000726</v>
      </c>
      <c r="Q34" s="37">
        <f t="shared" si="4"/>
        <v>6537850.6394999996</v>
      </c>
    </row>
    <row r="35" spans="1:19" x14ac:dyDescent="0.15">
      <c r="A35" s="15" t="s">
        <v>16</v>
      </c>
      <c r="B35" s="21">
        <v>10586.569799999999</v>
      </c>
      <c r="C35" s="17">
        <v>10862.564700000001</v>
      </c>
      <c r="D35" s="17">
        <v>-275.99490000000151</v>
      </c>
      <c r="E35" s="18">
        <v>291783.6004</v>
      </c>
      <c r="F35" s="21">
        <v>1324.3285000000001</v>
      </c>
      <c r="G35" s="17">
        <v>835.1825</v>
      </c>
      <c r="H35" s="17">
        <v>489.14600000000007</v>
      </c>
      <c r="I35" s="16">
        <v>33250.593200000003</v>
      </c>
      <c r="J35" s="21">
        <v>447.74939999999998</v>
      </c>
      <c r="K35" s="17">
        <v>300.83</v>
      </c>
      <c r="L35" s="17">
        <v>146.9194</v>
      </c>
      <c r="M35" s="16">
        <v>45338.591899999999</v>
      </c>
      <c r="N35" s="40">
        <f t="shared" si="2"/>
        <v>92713.3995</v>
      </c>
      <c r="O35" s="36">
        <f t="shared" si="1"/>
        <v>101618.4837</v>
      </c>
      <c r="P35" s="36">
        <f t="shared" si="3"/>
        <v>-8905.0841999999975</v>
      </c>
      <c r="Q35" s="39">
        <f>E19+I19+M19+E35+I35+M35</f>
        <v>6425154.4622999998</v>
      </c>
    </row>
    <row r="36" spans="1:19" x14ac:dyDescent="0.15">
      <c r="A36" s="15" t="s">
        <v>17</v>
      </c>
      <c r="B36" s="21">
        <v>18386.093400000002</v>
      </c>
      <c r="C36" s="17">
        <v>14727.290800000001</v>
      </c>
      <c r="D36" s="17">
        <v>3658.8026000000009</v>
      </c>
      <c r="E36" s="20">
        <v>292411.77559999999</v>
      </c>
      <c r="F36" s="21">
        <v>855.54769999999996</v>
      </c>
      <c r="G36" s="17">
        <v>1084.9213999999999</v>
      </c>
      <c r="H36" s="17">
        <v>-229.37369999999999</v>
      </c>
      <c r="I36" s="16">
        <v>32994.344299999997</v>
      </c>
      <c r="J36" s="21">
        <v>676.60059999999999</v>
      </c>
      <c r="K36" s="17">
        <v>105.07510000000001</v>
      </c>
      <c r="L36" s="17">
        <v>571.52549999999997</v>
      </c>
      <c r="M36" s="16">
        <v>46026.284099999997</v>
      </c>
      <c r="N36" s="40">
        <f t="shared" si="2"/>
        <v>93797.998500000002</v>
      </c>
      <c r="O36" s="36">
        <f t="shared" si="1"/>
        <v>85316.564000000013</v>
      </c>
      <c r="P36" s="36">
        <f t="shared" si="3"/>
        <v>8481.4344999999885</v>
      </c>
      <c r="Q36" s="37">
        <f t="shared" si="4"/>
        <v>6685651.8654000005</v>
      </c>
      <c r="S36" s="60"/>
    </row>
    <row r="37" spans="1:19" x14ac:dyDescent="0.15">
      <c r="A37" s="22" t="s">
        <v>18</v>
      </c>
      <c r="B37" s="23">
        <v>14573.631799999999</v>
      </c>
      <c r="C37" s="24">
        <v>25261.284199999998</v>
      </c>
      <c r="D37" s="25">
        <v>-10687.652399999999</v>
      </c>
      <c r="E37" s="26">
        <v>285272.0306</v>
      </c>
      <c r="F37" s="23">
        <v>2074.0644000000002</v>
      </c>
      <c r="G37" s="24">
        <v>2439.7691</v>
      </c>
      <c r="H37" s="25">
        <v>-365.70469999999978</v>
      </c>
      <c r="I37" s="26">
        <v>32423.2497</v>
      </c>
      <c r="J37" s="23">
        <v>79.664400000000001</v>
      </c>
      <c r="K37" s="24">
        <v>180.57550000000001</v>
      </c>
      <c r="L37" s="25">
        <v>-100.9111</v>
      </c>
      <c r="M37" s="26">
        <v>46080.445299999999</v>
      </c>
      <c r="N37" s="41">
        <f t="shared" si="2"/>
        <v>145859.7684</v>
      </c>
      <c r="O37" s="28">
        <f t="shared" si="1"/>
        <v>103286.13780000001</v>
      </c>
      <c r="P37" s="42">
        <f t="shared" si="3"/>
        <v>42573.630599999989</v>
      </c>
      <c r="Q37" s="43">
        <f t="shared" si="4"/>
        <v>6928672.8937999997</v>
      </c>
    </row>
    <row r="38" spans="1:19" ht="15" customHeight="1" x14ac:dyDescent="0.15">
      <c r="A38" s="7" t="s">
        <v>19</v>
      </c>
      <c r="B38" s="27">
        <f t="shared" ref="B38:D38" si="5">SUM(B26:B37)</f>
        <v>140294.13989999998</v>
      </c>
      <c r="C38" s="28">
        <f t="shared" si="5"/>
        <v>168600.5148</v>
      </c>
      <c r="D38" s="28">
        <f t="shared" si="5"/>
        <v>-28306.374900000003</v>
      </c>
      <c r="E38" s="29"/>
      <c r="F38" s="27">
        <f t="shared" ref="F38:L38" si="6">SUM(F26:F37)</f>
        <v>8899.430699999999</v>
      </c>
      <c r="G38" s="28">
        <f t="shared" si="6"/>
        <v>20620.481500000002</v>
      </c>
      <c r="H38" s="28">
        <f t="shared" si="6"/>
        <v>-11721.050800000001</v>
      </c>
      <c r="I38" s="29"/>
      <c r="J38" s="27">
        <f t="shared" si="6"/>
        <v>7170.3911999999991</v>
      </c>
      <c r="K38" s="27">
        <f t="shared" si="6"/>
        <v>4546.5213999999996</v>
      </c>
      <c r="L38" s="28">
        <f t="shared" si="6"/>
        <v>2623.8697999999999</v>
      </c>
      <c r="M38" s="29"/>
      <c r="N38" s="27">
        <f>SUM(N26:N37)</f>
        <v>1103675.8040999998</v>
      </c>
      <c r="O38" s="27">
        <f>SUM(O26:O37)</f>
        <v>1006447.0371</v>
      </c>
      <c r="P38" s="28">
        <f>SUM(P26:P37)</f>
        <v>97228.766999999993</v>
      </c>
      <c r="Q38" s="29"/>
    </row>
    <row r="39" spans="1:19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9" ht="12.75" x14ac:dyDescent="0.2">
      <c r="A40" s="49"/>
      <c r="B40" s="71" t="s">
        <v>24</v>
      </c>
      <c r="C40" s="72"/>
      <c r="D40" s="72"/>
      <c r="E40" s="73"/>
      <c r="F40" s="71" t="s">
        <v>29</v>
      </c>
      <c r="G40" s="72"/>
      <c r="H40" s="72"/>
      <c r="I40" s="73"/>
      <c r="J40" s="45"/>
      <c r="K40" s="45"/>
      <c r="L40" s="45"/>
      <c r="M40" s="45"/>
      <c r="N40" s="2"/>
      <c r="O40" s="2"/>
      <c r="P40" s="2"/>
      <c r="Q40" s="2"/>
    </row>
    <row r="41" spans="1:19" ht="12.75" x14ac:dyDescent="0.2">
      <c r="A41" s="6" t="s">
        <v>0</v>
      </c>
      <c r="B41" s="71" t="s">
        <v>26</v>
      </c>
      <c r="C41" s="72"/>
      <c r="D41" s="72"/>
      <c r="E41" s="73"/>
      <c r="F41" s="71" t="s">
        <v>25</v>
      </c>
      <c r="G41" s="72"/>
      <c r="H41" s="72"/>
      <c r="I41" s="73"/>
      <c r="J41" s="45"/>
      <c r="K41" s="45"/>
      <c r="L41" s="45"/>
      <c r="M41" s="45"/>
      <c r="N41" s="2"/>
      <c r="O41" s="2"/>
      <c r="P41" s="2"/>
      <c r="Q41" s="2"/>
    </row>
    <row r="42" spans="1:19" x14ac:dyDescent="0.15">
      <c r="A42" s="7"/>
      <c r="B42" s="12" t="s">
        <v>3</v>
      </c>
      <c r="C42" s="13" t="s">
        <v>4</v>
      </c>
      <c r="D42" s="9" t="s">
        <v>5</v>
      </c>
      <c r="E42" s="11" t="s">
        <v>6</v>
      </c>
      <c r="F42" s="12" t="s">
        <v>3</v>
      </c>
      <c r="G42" s="13" t="s">
        <v>4</v>
      </c>
      <c r="H42" s="9" t="s">
        <v>5</v>
      </c>
      <c r="I42" s="11" t="s">
        <v>6</v>
      </c>
      <c r="J42" s="45"/>
      <c r="K42" s="45"/>
      <c r="L42" s="45"/>
      <c r="M42" s="45"/>
      <c r="N42" s="2"/>
      <c r="O42" s="2"/>
      <c r="P42" s="2"/>
      <c r="Q42" s="2"/>
    </row>
    <row r="43" spans="1:19" x14ac:dyDescent="0.15">
      <c r="A43" s="14" t="s">
        <v>7</v>
      </c>
      <c r="B43" s="63">
        <v>1721.7891999999999</v>
      </c>
      <c r="C43" s="63">
        <v>1953.5561</v>
      </c>
      <c r="D43" s="51">
        <v>-231.76690000000008</v>
      </c>
      <c r="E43" s="64">
        <v>528847.95570000005</v>
      </c>
      <c r="F43" s="65">
        <v>6268.2811000000002</v>
      </c>
      <c r="G43" s="63">
        <v>2488.5446999999999</v>
      </c>
      <c r="H43" s="63">
        <v>3779.7364000000002</v>
      </c>
      <c r="I43" s="63">
        <v>166051.57120000001</v>
      </c>
      <c r="J43" s="45"/>
      <c r="K43" s="45"/>
      <c r="L43" s="45"/>
      <c r="M43" s="45"/>
      <c r="N43" s="2"/>
      <c r="O43" s="2"/>
      <c r="P43" s="2"/>
      <c r="Q43" s="2"/>
    </row>
    <row r="44" spans="1:19" x14ac:dyDescent="0.15">
      <c r="A44" s="15" t="s">
        <v>8</v>
      </c>
      <c r="B44" s="64">
        <v>1786.8855000000001</v>
      </c>
      <c r="C44" s="64">
        <v>1804.1007</v>
      </c>
      <c r="D44" s="51">
        <v>-17.215199999999868</v>
      </c>
      <c r="E44" s="64">
        <v>520648.87180000002</v>
      </c>
      <c r="F44" s="65">
        <v>8090.0991999999997</v>
      </c>
      <c r="G44" s="64">
        <v>3813.5446999999999</v>
      </c>
      <c r="H44" s="51">
        <v>4276.5545000000002</v>
      </c>
      <c r="I44" s="64">
        <v>170188.57310000001</v>
      </c>
      <c r="J44" s="45"/>
      <c r="K44" s="45"/>
      <c r="L44" s="45"/>
      <c r="M44" s="45"/>
      <c r="N44" s="2"/>
      <c r="O44" s="2"/>
      <c r="P44" s="2"/>
      <c r="Q44" s="2"/>
    </row>
    <row r="45" spans="1:19" x14ac:dyDescent="0.15">
      <c r="A45" s="15" t="s">
        <v>9</v>
      </c>
      <c r="B45" s="64">
        <v>2013.5093999999999</v>
      </c>
      <c r="C45" s="64">
        <v>1702.9141</v>
      </c>
      <c r="D45" s="51">
        <v>310.59529999999995</v>
      </c>
      <c r="E45" s="64">
        <v>526696.39890000003</v>
      </c>
      <c r="F45" s="65">
        <v>5375.2644</v>
      </c>
      <c r="G45" s="64">
        <v>6064.1872000000003</v>
      </c>
      <c r="H45" s="51">
        <v>-688.92280000000028</v>
      </c>
      <c r="I45" s="64">
        <v>169947.6029</v>
      </c>
      <c r="J45" s="45"/>
      <c r="K45" s="45"/>
      <c r="L45" s="45"/>
      <c r="M45" s="45"/>
      <c r="N45" s="2"/>
      <c r="O45" s="2"/>
      <c r="P45" s="48"/>
      <c r="Q45" s="2"/>
    </row>
    <row r="46" spans="1:19" x14ac:dyDescent="0.15">
      <c r="A46" s="15" t="s">
        <v>10</v>
      </c>
      <c r="B46" s="64">
        <v>2500.8047000000001</v>
      </c>
      <c r="C46" s="64">
        <v>1376.4211</v>
      </c>
      <c r="D46" s="51">
        <v>1124.3836000000001</v>
      </c>
      <c r="E46" s="64">
        <v>534099.44409999996</v>
      </c>
      <c r="F46" s="65">
        <v>5333.3554000000004</v>
      </c>
      <c r="G46" s="64">
        <v>3632.8827000000001</v>
      </c>
      <c r="H46" s="64">
        <v>1700.4727000000003</v>
      </c>
      <c r="I46" s="64">
        <v>172756.76610000001</v>
      </c>
      <c r="J46" s="45"/>
      <c r="K46" s="45"/>
      <c r="L46" s="45"/>
      <c r="M46" s="45"/>
      <c r="N46" s="2"/>
      <c r="O46" s="2"/>
      <c r="P46" s="2"/>
      <c r="Q46" s="2"/>
    </row>
    <row r="47" spans="1:19" x14ac:dyDescent="0.15">
      <c r="A47" s="15" t="s">
        <v>11</v>
      </c>
      <c r="B47" s="64">
        <v>5697.3251</v>
      </c>
      <c r="C47" s="64">
        <v>3368.5679</v>
      </c>
      <c r="D47" s="51">
        <v>2328.7572</v>
      </c>
      <c r="E47" s="64">
        <v>552059.55000000005</v>
      </c>
      <c r="F47" s="65">
        <v>4582.5744000000004</v>
      </c>
      <c r="G47" s="64">
        <v>4972.5398999999998</v>
      </c>
      <c r="H47" s="51">
        <v>-389.96549999999934</v>
      </c>
      <c r="I47" s="64">
        <v>172248.4779</v>
      </c>
      <c r="J47" s="45"/>
      <c r="K47" s="45"/>
      <c r="L47" s="45"/>
      <c r="M47" s="45"/>
      <c r="N47" s="2"/>
      <c r="O47" s="2"/>
      <c r="P47" s="2"/>
      <c r="Q47" s="2"/>
    </row>
    <row r="48" spans="1:19" x14ac:dyDescent="0.15">
      <c r="A48" s="15" t="s">
        <v>12</v>
      </c>
      <c r="B48" s="64">
        <v>1954.3349000000001</v>
      </c>
      <c r="C48" s="64">
        <v>1651.7754</v>
      </c>
      <c r="D48" s="51">
        <v>302.55950000000007</v>
      </c>
      <c r="E48" s="64">
        <v>566900.4338</v>
      </c>
      <c r="F48" s="65">
        <v>6389.0254999999997</v>
      </c>
      <c r="G48" s="64">
        <v>5701.8109000000004</v>
      </c>
      <c r="H48" s="51">
        <v>687.21459999999934</v>
      </c>
      <c r="I48" s="64">
        <v>173055.36499999999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13</v>
      </c>
      <c r="B49" s="64">
        <v>1593.2484999999999</v>
      </c>
      <c r="C49" s="64">
        <v>1340.0103999999999</v>
      </c>
      <c r="D49" s="51">
        <v>253.23810000000003</v>
      </c>
      <c r="E49" s="64">
        <v>569311.46490000002</v>
      </c>
      <c r="F49" s="65">
        <v>2995.2343999999998</v>
      </c>
      <c r="G49" s="64">
        <v>1735.4277</v>
      </c>
      <c r="H49" s="51">
        <v>1259.8066999999999</v>
      </c>
      <c r="I49" s="64">
        <v>175543.94990000001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14</v>
      </c>
      <c r="B50" s="64">
        <v>1639.4496999999999</v>
      </c>
      <c r="C50" s="64">
        <v>1522.8088</v>
      </c>
      <c r="D50" s="51">
        <v>116.64089999999987</v>
      </c>
      <c r="E50" s="64">
        <v>571601.42500000005</v>
      </c>
      <c r="F50" s="65">
        <v>2825.5216999999998</v>
      </c>
      <c r="G50" s="64">
        <v>2778.4704999999999</v>
      </c>
      <c r="H50" s="51">
        <v>47.051199999999881</v>
      </c>
      <c r="I50" s="64">
        <v>175911.6299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15</v>
      </c>
      <c r="B51" s="64">
        <v>1839.6922</v>
      </c>
      <c r="C51" s="64">
        <v>1561.4368999999999</v>
      </c>
      <c r="D51" s="51">
        <v>278.25530000000003</v>
      </c>
      <c r="E51" s="64">
        <v>556160.45970000001</v>
      </c>
      <c r="F51" s="65">
        <v>5692.8733000000002</v>
      </c>
      <c r="G51" s="64">
        <v>4116.0601999999999</v>
      </c>
      <c r="H51" s="51">
        <v>1576.8131000000003</v>
      </c>
      <c r="I51" s="64">
        <v>177109.3824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16</v>
      </c>
      <c r="B52" s="64">
        <v>2193.5864999999999</v>
      </c>
      <c r="C52" s="64">
        <v>1747.6210000000001</v>
      </c>
      <c r="D52" s="51">
        <v>445.96549999999979</v>
      </c>
      <c r="E52" s="64">
        <v>548778.272</v>
      </c>
      <c r="F52" s="65">
        <v>6409.7407999999996</v>
      </c>
      <c r="G52" s="64">
        <v>6981.8609999999999</v>
      </c>
      <c r="H52" s="51">
        <v>-572.1202000000003</v>
      </c>
      <c r="I52" s="64">
        <v>180247.4112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17</v>
      </c>
      <c r="B53" s="64">
        <v>2111.7323000000001</v>
      </c>
      <c r="C53" s="64">
        <v>1591.4149</v>
      </c>
      <c r="D53" s="51">
        <v>520.31740000000013</v>
      </c>
      <c r="E53" s="64">
        <v>568286.31949999998</v>
      </c>
      <c r="F53" s="65">
        <v>6100.5033999999996</v>
      </c>
      <c r="G53" s="64">
        <v>5168.8333000000002</v>
      </c>
      <c r="H53" s="51">
        <v>931.67009999999937</v>
      </c>
      <c r="I53" s="64">
        <v>184129.79120000001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18</v>
      </c>
      <c r="B54" s="66">
        <v>8271.8685000000005</v>
      </c>
      <c r="C54" s="66">
        <v>1581.7125000000001</v>
      </c>
      <c r="D54" s="69">
        <v>6690.1560000000009</v>
      </c>
      <c r="E54" s="66">
        <v>588516.32799999998</v>
      </c>
      <c r="F54" s="67">
        <v>12785.691500000001</v>
      </c>
      <c r="G54" s="66">
        <v>8763.6959000000006</v>
      </c>
      <c r="H54" s="68">
        <v>4021.9956000000002</v>
      </c>
      <c r="I54" s="66">
        <v>191592.00959999999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19</v>
      </c>
      <c r="B55" s="27">
        <f t="shared" ref="B55:H55" si="7">SUM(B43:B54)</f>
        <v>33324.226500000004</v>
      </c>
      <c r="C55" s="27">
        <f t="shared" si="7"/>
        <v>21202.339800000002</v>
      </c>
      <c r="D55" s="70">
        <f t="shared" si="7"/>
        <v>12121.886700000001</v>
      </c>
      <c r="E55" s="27"/>
      <c r="F55" s="27">
        <f t="shared" si="7"/>
        <v>72848.165100000013</v>
      </c>
      <c r="G55" s="27">
        <f t="shared" si="7"/>
        <v>56217.858699999997</v>
      </c>
      <c r="H55" s="27">
        <f t="shared" si="7"/>
        <v>16630.306399999994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61" t="s">
        <v>30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/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32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71" t="s">
        <v>1</v>
      </c>
      <c r="C64" s="72"/>
      <c r="D64" s="72"/>
      <c r="E64" s="73"/>
      <c r="F64" s="71" t="s">
        <v>2</v>
      </c>
      <c r="G64" s="72" t="s">
        <v>2</v>
      </c>
      <c r="H64" s="72"/>
      <c r="I64" s="73"/>
      <c r="J64" s="71" t="s">
        <v>27</v>
      </c>
      <c r="K64" s="72" t="s">
        <v>2</v>
      </c>
      <c r="L64" s="72"/>
      <c r="M64" s="73"/>
    </row>
    <row r="65" spans="1:17" x14ac:dyDescent="0.15">
      <c r="A65" s="7"/>
      <c r="B65" s="8" t="s">
        <v>3</v>
      </c>
      <c r="C65" s="9" t="s">
        <v>4</v>
      </c>
      <c r="D65" s="10" t="s">
        <v>5</v>
      </c>
      <c r="E65" s="11" t="s">
        <v>6</v>
      </c>
      <c r="F65" s="12" t="s">
        <v>3</v>
      </c>
      <c r="G65" s="9" t="s">
        <v>4</v>
      </c>
      <c r="H65" s="9" t="s">
        <v>5</v>
      </c>
      <c r="I65" s="11" t="s">
        <v>6</v>
      </c>
      <c r="J65" s="12" t="s">
        <v>3</v>
      </c>
      <c r="K65" s="13" t="s">
        <v>4</v>
      </c>
      <c r="L65" s="9" t="s">
        <v>5</v>
      </c>
      <c r="M65" s="11" t="s">
        <v>6</v>
      </c>
    </row>
    <row r="66" spans="1:17" x14ac:dyDescent="0.15">
      <c r="A66" s="14" t="s">
        <v>7</v>
      </c>
      <c r="B66" s="54">
        <v>46045.241999999998</v>
      </c>
      <c r="C66" s="50">
        <v>30494.844700000001</v>
      </c>
      <c r="D66" s="50">
        <v>15550.397299999997</v>
      </c>
      <c r="E66" s="55">
        <v>2627859.3909999998</v>
      </c>
      <c r="F66" s="54">
        <v>7576.7604000000001</v>
      </c>
      <c r="G66" s="50">
        <v>9372.6946000000007</v>
      </c>
      <c r="H66" s="50">
        <v>-1795.9342000000006</v>
      </c>
      <c r="I66" s="55">
        <v>978426.60620000004</v>
      </c>
      <c r="J66" s="54">
        <v>12093.7048</v>
      </c>
      <c r="K66" s="50">
        <v>7743.5730000000003</v>
      </c>
      <c r="L66" s="50">
        <v>4350.1317999999992</v>
      </c>
      <c r="M66" s="55">
        <v>397070.63130000001</v>
      </c>
    </row>
    <row r="67" spans="1:17" x14ac:dyDescent="0.15">
      <c r="A67" s="15" t="s">
        <v>8</v>
      </c>
      <c r="B67" s="56">
        <v>42356.886500000001</v>
      </c>
      <c r="C67" s="51">
        <v>30640.183400000002</v>
      </c>
      <c r="D67" s="51">
        <v>11716.703099999999</v>
      </c>
      <c r="E67" s="57">
        <v>2605828.8982000002</v>
      </c>
      <c r="F67" s="56">
        <v>8297.2441999999992</v>
      </c>
      <c r="G67" s="51">
        <v>8462.9123</v>
      </c>
      <c r="H67" s="51">
        <v>-165.66810000000078</v>
      </c>
      <c r="I67" s="57">
        <v>967118.57700000005</v>
      </c>
      <c r="J67" s="56">
        <v>16406.710800000001</v>
      </c>
      <c r="K67" s="51">
        <v>12338.322</v>
      </c>
      <c r="L67" s="51">
        <v>4068.3888000000006</v>
      </c>
      <c r="M67" s="57">
        <v>397930.39809999999</v>
      </c>
    </row>
    <row r="68" spans="1:17" x14ac:dyDescent="0.15">
      <c r="A68" s="15" t="s">
        <v>9</v>
      </c>
      <c r="B68" s="56">
        <v>47073.938199999997</v>
      </c>
      <c r="C68" s="51">
        <v>39921.950700000001</v>
      </c>
      <c r="D68" s="51">
        <v>7151.9874999999956</v>
      </c>
      <c r="E68" s="57">
        <v>2661681.9264000002</v>
      </c>
      <c r="F68" s="56">
        <v>8808.5008999999991</v>
      </c>
      <c r="G68" s="51">
        <v>10449.5723</v>
      </c>
      <c r="H68" s="51">
        <v>-1641.0714000000007</v>
      </c>
      <c r="I68" s="57">
        <v>971408.86629999999</v>
      </c>
      <c r="J68" s="56">
        <v>11618.759400000001</v>
      </c>
      <c r="K68" s="51">
        <v>12958.6296</v>
      </c>
      <c r="L68" s="51">
        <v>-1339.8701999999994</v>
      </c>
      <c r="M68" s="57">
        <v>399908.61660000001</v>
      </c>
    </row>
    <row r="69" spans="1:17" x14ac:dyDescent="0.15">
      <c r="A69" s="15" t="s">
        <v>10</v>
      </c>
      <c r="B69" s="56">
        <v>54474.7399</v>
      </c>
      <c r="C69" s="51">
        <v>41801.198299999996</v>
      </c>
      <c r="D69" s="51">
        <v>12673.541600000004</v>
      </c>
      <c r="E69" s="57">
        <v>2710636.4097000002</v>
      </c>
      <c r="F69" s="56">
        <v>10967.1826</v>
      </c>
      <c r="G69" s="51">
        <v>10907.1253</v>
      </c>
      <c r="H69" s="51">
        <v>60.057300000000396</v>
      </c>
      <c r="I69" s="57">
        <v>981176.71420000005</v>
      </c>
      <c r="J69" s="56">
        <v>10632.8837</v>
      </c>
      <c r="K69" s="51">
        <v>7217.0263000000004</v>
      </c>
      <c r="L69" s="51">
        <v>3415.8573999999999</v>
      </c>
      <c r="M69" s="57">
        <v>404868.67499999999</v>
      </c>
    </row>
    <row r="70" spans="1:17" x14ac:dyDescent="0.15">
      <c r="A70" s="15" t="s">
        <v>11</v>
      </c>
      <c r="B70" s="56">
        <v>61642.395299999996</v>
      </c>
      <c r="C70" s="51">
        <v>51517.168100000003</v>
      </c>
      <c r="D70" s="51">
        <v>10125.227199999994</v>
      </c>
      <c r="E70" s="58">
        <v>2796519.6551999999</v>
      </c>
      <c r="F70" s="56">
        <v>10285.361699999999</v>
      </c>
      <c r="G70" s="51">
        <v>10901.567499999999</v>
      </c>
      <c r="H70" s="51">
        <v>-616.20579999999973</v>
      </c>
      <c r="I70" s="58">
        <v>999953.35219999996</v>
      </c>
      <c r="J70" s="56">
        <v>11373.933199999999</v>
      </c>
      <c r="K70" s="51">
        <v>8216.7142999999996</v>
      </c>
      <c r="L70" s="51">
        <v>3157.2188999999998</v>
      </c>
      <c r="M70" s="58">
        <v>407629.3603</v>
      </c>
    </row>
    <row r="71" spans="1:17" x14ac:dyDescent="0.15">
      <c r="A71" s="15" t="s">
        <v>12</v>
      </c>
      <c r="B71" s="56">
        <v>58930.927199999998</v>
      </c>
      <c r="C71" s="51">
        <v>47829.210099999997</v>
      </c>
      <c r="D71" s="51">
        <v>11101.717100000002</v>
      </c>
      <c r="E71" s="57">
        <v>2874197.9145</v>
      </c>
      <c r="F71" s="56">
        <v>8115.2617</v>
      </c>
      <c r="G71" s="51">
        <v>9221.9832000000006</v>
      </c>
      <c r="H71" s="51">
        <v>-1106.7215000000006</v>
      </c>
      <c r="I71" s="57">
        <v>1014194.287</v>
      </c>
      <c r="J71" s="56">
        <v>13842.7279</v>
      </c>
      <c r="K71" s="51">
        <v>11032.4987</v>
      </c>
      <c r="L71" s="51">
        <v>2810.2291999999998</v>
      </c>
      <c r="M71" s="57">
        <v>408853.12359999999</v>
      </c>
    </row>
    <row r="72" spans="1:17" x14ac:dyDescent="0.15">
      <c r="A72" s="15" t="s">
        <v>13</v>
      </c>
      <c r="B72" s="56">
        <v>33585.449000000001</v>
      </c>
      <c r="C72" s="51">
        <v>25448.5913</v>
      </c>
      <c r="D72" s="51">
        <v>8136.8577000000005</v>
      </c>
      <c r="E72" s="57">
        <v>2876160.4914000002</v>
      </c>
      <c r="F72" s="56">
        <v>6127.5421999999999</v>
      </c>
      <c r="G72" s="51">
        <v>6500.4206999999997</v>
      </c>
      <c r="H72" s="51">
        <v>-372.8784999999998</v>
      </c>
      <c r="I72" s="57">
        <v>1017801.9212</v>
      </c>
      <c r="J72" s="56">
        <v>6943.7705999999998</v>
      </c>
      <c r="K72" s="51">
        <v>3561.7208000000001</v>
      </c>
      <c r="L72" s="51">
        <v>3382.0497999999998</v>
      </c>
      <c r="M72" s="57">
        <v>414931.50349999999</v>
      </c>
    </row>
    <row r="73" spans="1:17" x14ac:dyDescent="0.15">
      <c r="A73" s="15" t="s">
        <v>14</v>
      </c>
      <c r="B73" s="16">
        <v>38724.399799999999</v>
      </c>
      <c r="C73" s="17">
        <v>38029.448600000003</v>
      </c>
      <c r="D73" s="17">
        <v>694.95119999999588</v>
      </c>
      <c r="E73" s="20">
        <v>2847993.8717999998</v>
      </c>
      <c r="F73" s="16">
        <v>6385.4319999999998</v>
      </c>
      <c r="G73" s="17">
        <v>8123.4052000000001</v>
      </c>
      <c r="H73" s="17">
        <v>-1737.9732000000004</v>
      </c>
      <c r="I73" s="20">
        <v>1014249.8908000001</v>
      </c>
      <c r="J73" s="16">
        <v>6745.3186999999998</v>
      </c>
      <c r="K73" s="17">
        <v>5700.9398000000001</v>
      </c>
      <c r="L73" s="17">
        <v>1044.3788999999997</v>
      </c>
      <c r="M73" s="20">
        <v>414655.86300000001</v>
      </c>
    </row>
    <row r="74" spans="1:17" x14ac:dyDescent="0.15">
      <c r="A74" s="15" t="s">
        <v>15</v>
      </c>
      <c r="B74" s="16">
        <v>57963.6204</v>
      </c>
      <c r="C74" s="17">
        <v>54791.092299999997</v>
      </c>
      <c r="D74" s="17">
        <v>3172.5281000000032</v>
      </c>
      <c r="E74" s="20">
        <v>2739792.9698999999</v>
      </c>
      <c r="F74" s="16">
        <v>7296.5213000000003</v>
      </c>
      <c r="G74" s="17">
        <v>9055.8657000000003</v>
      </c>
      <c r="H74" s="17">
        <v>-1759.3444</v>
      </c>
      <c r="I74" s="20">
        <v>988565.43960000004</v>
      </c>
      <c r="J74" s="16">
        <v>10568.6584</v>
      </c>
      <c r="K74" s="17">
        <v>8169.7048999999997</v>
      </c>
      <c r="L74" s="17">
        <v>2398.9535000000005</v>
      </c>
      <c r="M74" s="18">
        <v>417391.46860000002</v>
      </c>
    </row>
    <row r="75" spans="1:17" x14ac:dyDescent="0.15">
      <c r="A75" s="15" t="s">
        <v>16</v>
      </c>
      <c r="B75" s="21">
        <v>56519.2497</v>
      </c>
      <c r="C75" s="17">
        <v>62183.736299999997</v>
      </c>
      <c r="D75" s="17">
        <v>-5664.4865999999965</v>
      </c>
      <c r="E75" s="16">
        <v>2664367.19</v>
      </c>
      <c r="F75" s="21">
        <v>8223.3935999999994</v>
      </c>
      <c r="G75" s="17">
        <v>9837.8390999999992</v>
      </c>
      <c r="H75" s="17">
        <v>-1614.4454999999998</v>
      </c>
      <c r="I75" s="16">
        <v>973467.11970000004</v>
      </c>
      <c r="J75" s="21">
        <v>12951.606</v>
      </c>
      <c r="K75" s="17">
        <v>12296.595600000001</v>
      </c>
      <c r="L75" s="17">
        <v>655.01039999999921</v>
      </c>
      <c r="M75" s="20">
        <v>423327.70069999999</v>
      </c>
    </row>
    <row r="76" spans="1:17" x14ac:dyDescent="0.15">
      <c r="A76" s="15" t="s">
        <v>17</v>
      </c>
      <c r="B76" s="21">
        <v>47806.214</v>
      </c>
      <c r="C76" s="17">
        <v>42670.0435</v>
      </c>
      <c r="D76" s="17">
        <v>5136.1705000000002</v>
      </c>
      <c r="E76" s="16">
        <v>2805149.8823000002</v>
      </c>
      <c r="F76" s="21">
        <v>8056.6922999999997</v>
      </c>
      <c r="G76" s="17">
        <v>10179.5818</v>
      </c>
      <c r="H76" s="17">
        <v>-2122.8895000000002</v>
      </c>
      <c r="I76" s="16">
        <v>1004922.0418</v>
      </c>
      <c r="J76" s="21">
        <v>13507.683000000001</v>
      </c>
      <c r="K76" s="17">
        <v>10186.589900000001</v>
      </c>
      <c r="L76" s="17">
        <v>3321.0931</v>
      </c>
      <c r="M76" s="18">
        <v>434741.1103</v>
      </c>
    </row>
    <row r="77" spans="1:17" x14ac:dyDescent="0.15">
      <c r="A77" s="22" t="s">
        <v>18</v>
      </c>
      <c r="B77" s="23">
        <v>49643.525699999998</v>
      </c>
      <c r="C77" s="24">
        <v>45630.269099999998</v>
      </c>
      <c r="D77" s="25">
        <v>4013.2566000000006</v>
      </c>
      <c r="E77" s="26">
        <v>2919591.2751000002</v>
      </c>
      <c r="F77" s="23">
        <v>7757.6453000000001</v>
      </c>
      <c r="G77" s="24">
        <v>10420.6199</v>
      </c>
      <c r="H77" s="25">
        <v>-2662.9745999999996</v>
      </c>
      <c r="I77" s="26">
        <v>1030521.6896</v>
      </c>
      <c r="J77" s="23">
        <v>21029.3541</v>
      </c>
      <c r="K77" s="24">
        <v>16186.2147</v>
      </c>
      <c r="L77" s="25">
        <v>4843.1394</v>
      </c>
      <c r="M77" s="26">
        <v>448839.7133</v>
      </c>
    </row>
    <row r="78" spans="1:17" x14ac:dyDescent="0.15">
      <c r="A78" s="7" t="s">
        <v>19</v>
      </c>
      <c r="B78" s="27">
        <f t="shared" ref="B78:D78" si="8">SUM(B66:B77)</f>
        <v>594766.58770000003</v>
      </c>
      <c r="C78" s="28">
        <f t="shared" si="8"/>
        <v>510957.73639999999</v>
      </c>
      <c r="D78" s="28">
        <f t="shared" si="8"/>
        <v>83808.85129999998</v>
      </c>
      <c r="E78" s="29"/>
      <c r="F78" s="27">
        <f t="shared" ref="F78:H78" si="9">SUM(F66:F77)</f>
        <v>97897.538199999995</v>
      </c>
      <c r="G78" s="28">
        <f t="shared" si="9"/>
        <v>113433.58759999998</v>
      </c>
      <c r="H78" s="28">
        <f t="shared" si="9"/>
        <v>-15536.049400000002</v>
      </c>
      <c r="I78" s="29"/>
      <c r="J78" s="27">
        <f t="shared" ref="J78:L78" si="10">SUM(J66:J77)</f>
        <v>147715.11060000001</v>
      </c>
      <c r="K78" s="28">
        <f t="shared" si="10"/>
        <v>115608.52960000001</v>
      </c>
      <c r="L78" s="28">
        <f t="shared" si="10"/>
        <v>32106.580999999998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71" t="s">
        <v>28</v>
      </c>
      <c r="C80" s="72" t="s">
        <v>2</v>
      </c>
      <c r="D80" s="72"/>
      <c r="E80" s="73"/>
      <c r="F80" s="71" t="s">
        <v>20</v>
      </c>
      <c r="G80" s="72"/>
      <c r="H80" s="72"/>
      <c r="I80" s="73"/>
      <c r="J80" s="71" t="s">
        <v>21</v>
      </c>
      <c r="K80" s="72" t="s">
        <v>2</v>
      </c>
      <c r="L80" s="72"/>
      <c r="M80" s="73"/>
      <c r="N80" s="71" t="s">
        <v>22</v>
      </c>
      <c r="O80" s="72" t="s">
        <v>2</v>
      </c>
      <c r="P80" s="72"/>
      <c r="Q80" s="73"/>
    </row>
    <row r="81" spans="1:17" x14ac:dyDescent="0.15">
      <c r="A81" s="7"/>
      <c r="B81" s="12" t="s">
        <v>3</v>
      </c>
      <c r="C81" s="13" t="s">
        <v>4</v>
      </c>
      <c r="D81" s="9" t="s">
        <v>5</v>
      </c>
      <c r="E81" s="11" t="s">
        <v>6</v>
      </c>
      <c r="F81" s="12" t="s">
        <v>3</v>
      </c>
      <c r="G81" s="13" t="s">
        <v>4</v>
      </c>
      <c r="H81" s="9" t="s">
        <v>5</v>
      </c>
      <c r="I81" s="11" t="s">
        <v>6</v>
      </c>
      <c r="J81" s="12" t="s">
        <v>3</v>
      </c>
      <c r="K81" s="13" t="s">
        <v>4</v>
      </c>
      <c r="L81" s="9" t="s">
        <v>5</v>
      </c>
      <c r="M81" s="11" t="s">
        <v>6</v>
      </c>
      <c r="N81" s="12" t="s">
        <v>3</v>
      </c>
      <c r="O81" s="13" t="s">
        <v>4</v>
      </c>
      <c r="P81" s="9" t="s">
        <v>5</v>
      </c>
      <c r="Q81" s="11" t="s">
        <v>6</v>
      </c>
    </row>
    <row r="82" spans="1:17" x14ac:dyDescent="0.15">
      <c r="A82" s="14" t="s">
        <v>7</v>
      </c>
      <c r="B82" s="54">
        <v>15850.3675</v>
      </c>
      <c r="C82" s="50">
        <v>20391.725299999998</v>
      </c>
      <c r="D82" s="50">
        <v>-4541.357799999998</v>
      </c>
      <c r="E82" s="55">
        <v>288186.07500000001</v>
      </c>
      <c r="F82" s="54">
        <v>689.59559999999999</v>
      </c>
      <c r="G82" s="50">
        <v>5876.5165999999999</v>
      </c>
      <c r="H82" s="50">
        <v>-5186.9210000000003</v>
      </c>
      <c r="I82" s="55">
        <v>36012.864500000003</v>
      </c>
      <c r="J82" s="54">
        <v>480.57119999999998</v>
      </c>
      <c r="K82" s="50">
        <v>433.84980000000002</v>
      </c>
      <c r="L82" s="50">
        <v>46.72139999999996</v>
      </c>
      <c r="M82" s="55">
        <v>42560.479800000001</v>
      </c>
      <c r="N82" s="32">
        <f>B66+F66+J66+B82+F82+J82</f>
        <v>82736.241500000004</v>
      </c>
      <c r="O82" s="33">
        <f>C66+G66+K66+C82+G82+K82</f>
        <v>74313.203999999998</v>
      </c>
      <c r="P82" s="33">
        <f>+N82-O82</f>
        <v>8423.0375000000058</v>
      </c>
      <c r="Q82" s="34">
        <f>E66+I66+M66+E82+I82+M82</f>
        <v>4370116.0477999998</v>
      </c>
    </row>
    <row r="83" spans="1:17" x14ac:dyDescent="0.15">
      <c r="A83" s="15" t="s">
        <v>8</v>
      </c>
      <c r="B83" s="56">
        <v>11864.982</v>
      </c>
      <c r="C83" s="51">
        <v>18319.856500000002</v>
      </c>
      <c r="D83" s="51">
        <v>-6454.8745000000017</v>
      </c>
      <c r="E83" s="57">
        <v>282259.48129999998</v>
      </c>
      <c r="F83" s="56">
        <v>847.00139999999999</v>
      </c>
      <c r="G83" s="51">
        <v>713.53700000000003</v>
      </c>
      <c r="H83" s="51">
        <v>133.46439999999996</v>
      </c>
      <c r="I83" s="57">
        <v>36807.0389</v>
      </c>
      <c r="J83" s="56">
        <v>650.93359999999996</v>
      </c>
      <c r="K83" s="51">
        <v>218.85890000000001</v>
      </c>
      <c r="L83" s="51">
        <v>432.07469999999995</v>
      </c>
      <c r="M83" s="57">
        <v>42438.034</v>
      </c>
      <c r="N83" s="35">
        <f t="shared" ref="N83:N93" si="11">B67+F67+J67+B83+F83+J83</f>
        <v>80423.758500000011</v>
      </c>
      <c r="O83" s="36">
        <f t="shared" ref="O83:O93" si="12">C67+G67+K67+C83+G83+K83</f>
        <v>70693.670100000018</v>
      </c>
      <c r="P83" s="36">
        <f t="shared" ref="P83:P88" si="13">+N83-O83</f>
        <v>9730.0883999999933</v>
      </c>
      <c r="Q83" s="37">
        <f t="shared" ref="Q83:Q92" si="14">E67+I67+M67+E83+I83+M83</f>
        <v>4332382.4275000002</v>
      </c>
    </row>
    <row r="84" spans="1:17" x14ac:dyDescent="0.15">
      <c r="A84" s="15" t="s">
        <v>9</v>
      </c>
      <c r="B84" s="56">
        <v>14482.3457</v>
      </c>
      <c r="C84" s="51">
        <v>11727.415300000001</v>
      </c>
      <c r="D84" s="51">
        <v>2754.9303999999993</v>
      </c>
      <c r="E84" s="57">
        <v>286045.74109999998</v>
      </c>
      <c r="F84" s="56">
        <v>625.09299999999996</v>
      </c>
      <c r="G84" s="51">
        <v>861.94209999999998</v>
      </c>
      <c r="H84" s="51">
        <v>-236.84910000000002</v>
      </c>
      <c r="I84" s="57">
        <v>36502.453300000001</v>
      </c>
      <c r="J84" s="56">
        <v>222.52449999999999</v>
      </c>
      <c r="K84" s="51">
        <v>60.238</v>
      </c>
      <c r="L84" s="51">
        <v>162.28649999999999</v>
      </c>
      <c r="M84" s="57">
        <v>42875.0556</v>
      </c>
      <c r="N84" s="35">
        <f t="shared" si="11"/>
        <v>82831.161699999997</v>
      </c>
      <c r="O84" s="36">
        <f t="shared" si="12"/>
        <v>75979.747999999992</v>
      </c>
      <c r="P84" s="36">
        <f t="shared" si="13"/>
        <v>6851.4137000000046</v>
      </c>
      <c r="Q84" s="37">
        <f t="shared" si="14"/>
        <v>4398422.6592999995</v>
      </c>
    </row>
    <row r="85" spans="1:17" x14ac:dyDescent="0.15">
      <c r="A85" s="15" t="s">
        <v>10</v>
      </c>
      <c r="B85" s="56">
        <v>11473.6649</v>
      </c>
      <c r="C85" s="51">
        <v>13036.5087</v>
      </c>
      <c r="D85" s="51">
        <v>-1562.8438000000006</v>
      </c>
      <c r="E85" s="57">
        <v>285899.52490000002</v>
      </c>
      <c r="F85" s="56">
        <v>339.83359999999999</v>
      </c>
      <c r="G85" s="51">
        <v>478.9984</v>
      </c>
      <c r="H85" s="51">
        <v>-139.16480000000001</v>
      </c>
      <c r="I85" s="57">
        <v>36783.297200000001</v>
      </c>
      <c r="J85" s="56">
        <v>1082.8713</v>
      </c>
      <c r="K85" s="51">
        <v>646.08219999999994</v>
      </c>
      <c r="L85" s="51">
        <v>436.78910000000008</v>
      </c>
      <c r="M85" s="57">
        <v>43195.445500000002</v>
      </c>
      <c r="N85" s="35">
        <f t="shared" si="11"/>
        <v>88971.176000000007</v>
      </c>
      <c r="O85" s="36">
        <f t="shared" si="12"/>
        <v>74086.939199999993</v>
      </c>
      <c r="P85" s="36">
        <f t="shared" si="13"/>
        <v>14884.236800000013</v>
      </c>
      <c r="Q85" s="37">
        <f t="shared" si="14"/>
        <v>4462560.0664999997</v>
      </c>
    </row>
    <row r="86" spans="1:17" x14ac:dyDescent="0.15">
      <c r="A86" s="15" t="s">
        <v>11</v>
      </c>
      <c r="B86" s="56">
        <v>10072.510399999999</v>
      </c>
      <c r="C86" s="51">
        <v>14253.9151</v>
      </c>
      <c r="D86" s="51">
        <v>-4181.404700000001</v>
      </c>
      <c r="E86" s="58">
        <v>282362.2831</v>
      </c>
      <c r="F86" s="56">
        <v>418.45359999999999</v>
      </c>
      <c r="G86" s="51">
        <v>1386.3091999999999</v>
      </c>
      <c r="H86" s="51">
        <v>-967.85559999999987</v>
      </c>
      <c r="I86" s="58">
        <v>35488.210899999998</v>
      </c>
      <c r="J86" s="56">
        <v>1480.1859999999999</v>
      </c>
      <c r="K86" s="51">
        <v>72.483999999999995</v>
      </c>
      <c r="L86" s="51">
        <v>1407.702</v>
      </c>
      <c r="M86" s="58">
        <v>45067.943099999997</v>
      </c>
      <c r="N86" s="35">
        <f t="shared" si="11"/>
        <v>95272.840199999991</v>
      </c>
      <c r="O86" s="36">
        <f t="shared" si="12"/>
        <v>86348.158200000005</v>
      </c>
      <c r="P86" s="36">
        <f t="shared" si="13"/>
        <v>8924.6819999999861</v>
      </c>
      <c r="Q86" s="38">
        <f t="shared" si="14"/>
        <v>4567020.8048</v>
      </c>
    </row>
    <row r="87" spans="1:17" x14ac:dyDescent="0.15">
      <c r="A87" s="15" t="s">
        <v>12</v>
      </c>
      <c r="B87" s="56">
        <v>6197.8395</v>
      </c>
      <c r="C87" s="51">
        <v>12311.735199999999</v>
      </c>
      <c r="D87" s="51">
        <v>-6113.8956999999991</v>
      </c>
      <c r="E87" s="57">
        <v>275491.34340000001</v>
      </c>
      <c r="F87" s="56">
        <v>784.05949999999996</v>
      </c>
      <c r="G87" s="51">
        <v>1205.1043</v>
      </c>
      <c r="H87" s="51">
        <v>-421.04480000000001</v>
      </c>
      <c r="I87" s="57">
        <v>35036.101799999997</v>
      </c>
      <c r="J87" s="56">
        <v>740.28930000000003</v>
      </c>
      <c r="K87" s="51">
        <v>1096.3152</v>
      </c>
      <c r="L87" s="51">
        <v>-356.02589999999998</v>
      </c>
      <c r="M87" s="57">
        <v>44017.344299999997</v>
      </c>
      <c r="N87" s="35">
        <f t="shared" si="11"/>
        <v>88611.105100000001</v>
      </c>
      <c r="O87" s="36">
        <f t="shared" si="12"/>
        <v>82696.846699999995</v>
      </c>
      <c r="P87" s="36">
        <f t="shared" si="13"/>
        <v>5914.2584000000061</v>
      </c>
      <c r="Q87" s="37">
        <f t="shared" si="14"/>
        <v>4651790.1146</v>
      </c>
    </row>
    <row r="88" spans="1:17" x14ac:dyDescent="0.15">
      <c r="A88" s="15" t="s">
        <v>13</v>
      </c>
      <c r="B88" s="56">
        <v>10986.462799999999</v>
      </c>
      <c r="C88" s="51">
        <v>9960.7075999999997</v>
      </c>
      <c r="D88" s="51">
        <v>1025.7551999999996</v>
      </c>
      <c r="E88" s="57">
        <v>276977.98200000002</v>
      </c>
      <c r="F88" s="56">
        <v>365.82929999999999</v>
      </c>
      <c r="G88" s="51">
        <v>540.21579999999994</v>
      </c>
      <c r="H88" s="51">
        <v>-174.38649999999996</v>
      </c>
      <c r="I88" s="57">
        <v>35024.853300000002</v>
      </c>
      <c r="J88" s="56">
        <v>878.53679999999997</v>
      </c>
      <c r="K88" s="51">
        <v>618.21320000000003</v>
      </c>
      <c r="L88" s="51">
        <v>260.32359999999994</v>
      </c>
      <c r="M88" s="57">
        <v>43866.887999999999</v>
      </c>
      <c r="N88" s="35">
        <f t="shared" si="11"/>
        <v>58887.590700000008</v>
      </c>
      <c r="O88" s="36">
        <f t="shared" si="12"/>
        <v>46629.869399999996</v>
      </c>
      <c r="P88" s="36">
        <f t="shared" si="13"/>
        <v>12257.721300000012</v>
      </c>
      <c r="Q88" s="37">
        <f t="shared" si="14"/>
        <v>4664763.6393999998</v>
      </c>
    </row>
    <row r="89" spans="1:17" x14ac:dyDescent="0.15">
      <c r="A89" s="15" t="s">
        <v>14</v>
      </c>
      <c r="B89" s="56">
        <v>5606.5672000000004</v>
      </c>
      <c r="C89" s="51">
        <v>6184.5956999999999</v>
      </c>
      <c r="D89" s="51">
        <v>-578.02849999999944</v>
      </c>
      <c r="E89" s="59">
        <v>277779.5944</v>
      </c>
      <c r="F89" s="56">
        <v>282.50650000000002</v>
      </c>
      <c r="G89" s="51">
        <v>1786.2906</v>
      </c>
      <c r="H89" s="51">
        <v>-1503.7841000000001</v>
      </c>
      <c r="I89" s="59">
        <v>33696.674099999997</v>
      </c>
      <c r="J89" s="56">
        <v>238.19569999999999</v>
      </c>
      <c r="K89" s="51">
        <v>722.52639999999997</v>
      </c>
      <c r="L89" s="51">
        <v>-484.33069999999998</v>
      </c>
      <c r="M89" s="59">
        <v>44400.136599999998</v>
      </c>
      <c r="N89" s="35">
        <f t="shared" si="11"/>
        <v>57982.419900000001</v>
      </c>
      <c r="O89" s="36">
        <f t="shared" si="12"/>
        <v>60547.206300000005</v>
      </c>
      <c r="P89" s="36">
        <f>+N89-O89</f>
        <v>-2564.7864000000045</v>
      </c>
      <c r="Q89" s="39">
        <f t="shared" si="14"/>
        <v>4632776.0307</v>
      </c>
    </row>
    <row r="90" spans="1:17" x14ac:dyDescent="0.15">
      <c r="A90" s="15" t="s">
        <v>15</v>
      </c>
      <c r="B90" s="16">
        <v>8549.6924999999992</v>
      </c>
      <c r="C90" s="17">
        <v>8325.7072000000007</v>
      </c>
      <c r="D90" s="17">
        <v>223.98529999999846</v>
      </c>
      <c r="E90" s="20">
        <v>278894.18550000002</v>
      </c>
      <c r="F90" s="16">
        <v>272.18419999999998</v>
      </c>
      <c r="G90" s="17">
        <v>1417.9792</v>
      </c>
      <c r="H90" s="17">
        <v>-1145.7950000000001</v>
      </c>
      <c r="I90" s="20">
        <v>32366.170900000001</v>
      </c>
      <c r="J90" s="16">
        <v>192.26840000000001</v>
      </c>
      <c r="K90" s="17">
        <v>91.473100000000002</v>
      </c>
      <c r="L90" s="17">
        <v>100.79530000000001</v>
      </c>
      <c r="M90" s="20">
        <v>44232.813699999999</v>
      </c>
      <c r="N90" s="35">
        <f t="shared" si="11"/>
        <v>84842.945200000002</v>
      </c>
      <c r="O90" s="36">
        <f t="shared" si="12"/>
        <v>81851.822400000005</v>
      </c>
      <c r="P90" s="36">
        <f t="shared" ref="P90:P92" si="15">+N90-O90</f>
        <v>2991.1227999999974</v>
      </c>
      <c r="Q90" s="37">
        <f t="shared" si="14"/>
        <v>4501243.0482000001</v>
      </c>
    </row>
    <row r="91" spans="1:17" x14ac:dyDescent="0.15">
      <c r="A91" s="15" t="s">
        <v>16</v>
      </c>
      <c r="B91" s="21">
        <v>10236.4823</v>
      </c>
      <c r="C91" s="17">
        <v>10723.4306</v>
      </c>
      <c r="D91" s="17">
        <v>-486.94830000000002</v>
      </c>
      <c r="E91" s="18">
        <v>279548.57569999999</v>
      </c>
      <c r="F91" s="21">
        <v>1322.069</v>
      </c>
      <c r="G91" s="17">
        <v>819.38149999999996</v>
      </c>
      <c r="H91" s="17">
        <v>502.6875</v>
      </c>
      <c r="I91" s="16">
        <v>32922.1636</v>
      </c>
      <c r="J91" s="21">
        <v>447.74939999999998</v>
      </c>
      <c r="K91" s="17">
        <v>300.83</v>
      </c>
      <c r="L91" s="17">
        <v>146.9194</v>
      </c>
      <c r="M91" s="16">
        <v>45338.591899999999</v>
      </c>
      <c r="N91" s="40">
        <f t="shared" si="11"/>
        <v>89700.55</v>
      </c>
      <c r="O91" s="36">
        <f t="shared" si="12"/>
        <v>96161.813099999999</v>
      </c>
      <c r="P91" s="36">
        <f t="shared" si="15"/>
        <v>-6461.2630999999965</v>
      </c>
      <c r="Q91" s="39">
        <f t="shared" si="14"/>
        <v>4418971.3415999999</v>
      </c>
    </row>
    <row r="92" spans="1:17" x14ac:dyDescent="0.15">
      <c r="A92" s="15" t="s">
        <v>17</v>
      </c>
      <c r="B92" s="21">
        <v>18354.841700000001</v>
      </c>
      <c r="C92" s="17">
        <v>14168.243200000001</v>
      </c>
      <c r="D92" s="17">
        <v>4186.5985000000001</v>
      </c>
      <c r="E92" s="20">
        <v>280635.89179999998</v>
      </c>
      <c r="F92" s="21">
        <v>855.54769999999996</v>
      </c>
      <c r="G92" s="17">
        <v>1072.4069</v>
      </c>
      <c r="H92" s="17">
        <v>-216.85919999999999</v>
      </c>
      <c r="I92" s="16">
        <v>32684.469700000001</v>
      </c>
      <c r="J92" s="21">
        <v>676.60059999999999</v>
      </c>
      <c r="K92" s="17">
        <v>105.07510000000001</v>
      </c>
      <c r="L92" s="17">
        <v>571.52549999999997</v>
      </c>
      <c r="M92" s="16">
        <v>46026.284099999997</v>
      </c>
      <c r="N92" s="40">
        <f t="shared" si="11"/>
        <v>89257.579300000012</v>
      </c>
      <c r="O92" s="36">
        <f t="shared" si="12"/>
        <v>78381.940400000007</v>
      </c>
      <c r="P92" s="36">
        <f t="shared" si="15"/>
        <v>10875.638900000005</v>
      </c>
      <c r="Q92" s="37">
        <f t="shared" si="14"/>
        <v>4604159.6800000006</v>
      </c>
    </row>
    <row r="93" spans="1:17" x14ac:dyDescent="0.15">
      <c r="A93" s="22" t="s">
        <v>18</v>
      </c>
      <c r="B93" s="23">
        <v>14270.490599999999</v>
      </c>
      <c r="C93" s="24">
        <v>24793.704399999999</v>
      </c>
      <c r="D93" s="25">
        <v>-10523.2138</v>
      </c>
      <c r="E93" s="26">
        <v>273591.7145</v>
      </c>
      <c r="F93" s="23">
        <v>2065.9096</v>
      </c>
      <c r="G93" s="24">
        <v>2426.721</v>
      </c>
      <c r="H93" s="25">
        <v>-360.81140000000005</v>
      </c>
      <c r="I93" s="26">
        <v>32130.289400000001</v>
      </c>
      <c r="J93" s="23">
        <v>79.664400000000001</v>
      </c>
      <c r="K93" s="24">
        <v>180.57550000000001</v>
      </c>
      <c r="L93" s="25">
        <v>-100.9111</v>
      </c>
      <c r="M93" s="26">
        <v>46080.445299999999</v>
      </c>
      <c r="N93" s="41">
        <f t="shared" si="11"/>
        <v>94846.589699999997</v>
      </c>
      <c r="O93" s="28">
        <f t="shared" si="12"/>
        <v>99638.104600000006</v>
      </c>
      <c r="P93" s="42">
        <f>+N93-O93</f>
        <v>-4791.5149000000092</v>
      </c>
      <c r="Q93" s="43">
        <f>E77+I77+M77+E93+I93+M93</f>
        <v>4750755.1272</v>
      </c>
    </row>
    <row r="94" spans="1:17" x14ac:dyDescent="0.15">
      <c r="A94" s="7" t="s">
        <v>19</v>
      </c>
      <c r="B94" s="27">
        <f t="shared" ref="B94:D94" si="16">SUM(B82:B93)</f>
        <v>137946.24710000001</v>
      </c>
      <c r="C94" s="28">
        <f t="shared" si="16"/>
        <v>164197.54479999997</v>
      </c>
      <c r="D94" s="28">
        <f t="shared" si="16"/>
        <v>-26251.297700000003</v>
      </c>
      <c r="E94" s="29"/>
      <c r="F94" s="27">
        <f t="shared" ref="F94:H94" si="17">SUM(F82:F93)</f>
        <v>8868.0829999999987</v>
      </c>
      <c r="G94" s="28">
        <f t="shared" si="17"/>
        <v>18585.402600000001</v>
      </c>
      <c r="H94" s="28">
        <f t="shared" si="17"/>
        <v>-9717.3196000000025</v>
      </c>
      <c r="I94" s="29"/>
      <c r="J94" s="27">
        <f t="shared" ref="J94:L94" si="18">SUM(J82:J93)</f>
        <v>7170.3911999999991</v>
      </c>
      <c r="K94" s="27">
        <f t="shared" si="18"/>
        <v>4546.5213999999996</v>
      </c>
      <c r="L94" s="28">
        <f t="shared" si="18"/>
        <v>2623.8697999999999</v>
      </c>
      <c r="M94" s="29"/>
      <c r="N94" s="27">
        <f>SUM(N82:N93)</f>
        <v>994363.95779999997</v>
      </c>
      <c r="O94" s="27">
        <f>SUM(O82:O93)</f>
        <v>927329.32239999983</v>
      </c>
      <c r="P94" s="28">
        <f>SUM(P82:P93)</f>
        <v>67034.635400000028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71" t="s">
        <v>24</v>
      </c>
      <c r="C96" s="72"/>
      <c r="D96" s="72"/>
      <c r="E96" s="73"/>
      <c r="F96" s="71" t="s">
        <v>29</v>
      </c>
      <c r="G96" s="72"/>
      <c r="H96" s="72"/>
      <c r="I96" s="73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71" t="s">
        <v>26</v>
      </c>
      <c r="C97" s="72"/>
      <c r="D97" s="72"/>
      <c r="E97" s="73"/>
      <c r="F97" s="71" t="s">
        <v>25</v>
      </c>
      <c r="G97" s="72"/>
      <c r="H97" s="72"/>
      <c r="I97" s="73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3</v>
      </c>
      <c r="C98" s="13" t="s">
        <v>4</v>
      </c>
      <c r="D98" s="9" t="s">
        <v>5</v>
      </c>
      <c r="E98" s="11" t="s">
        <v>6</v>
      </c>
      <c r="F98" s="12" t="s">
        <v>3</v>
      </c>
      <c r="G98" s="13" t="s">
        <v>4</v>
      </c>
      <c r="H98" s="9" t="s">
        <v>5</v>
      </c>
      <c r="I98" s="11" t="s">
        <v>6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7</v>
      </c>
      <c r="B99" s="50">
        <v>1641.8389</v>
      </c>
      <c r="C99" s="50">
        <v>1308.4138</v>
      </c>
      <c r="D99" s="50">
        <v>333.42509999999993</v>
      </c>
      <c r="E99" s="57">
        <v>253956.88709999999</v>
      </c>
      <c r="F99" s="50">
        <v>6244.3892999999998</v>
      </c>
      <c r="G99" s="50">
        <v>2432.7624000000001</v>
      </c>
      <c r="H99" s="50">
        <v>3811.6268999999998</v>
      </c>
      <c r="I99" s="58">
        <v>164337.94200000001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8</v>
      </c>
      <c r="B100" s="51">
        <v>1660.5417</v>
      </c>
      <c r="C100" s="51">
        <v>1111.6673000000001</v>
      </c>
      <c r="D100" s="51">
        <v>548.87439999999992</v>
      </c>
      <c r="E100" s="57">
        <v>250603.96780000001</v>
      </c>
      <c r="F100" s="51">
        <v>8034.6135000000004</v>
      </c>
      <c r="G100" s="51">
        <v>3790.0754000000002</v>
      </c>
      <c r="H100" s="51">
        <v>4244.5380999999998</v>
      </c>
      <c r="I100" s="57">
        <v>168438.11929999999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9</v>
      </c>
      <c r="B101" s="51">
        <v>1800.2565</v>
      </c>
      <c r="C101" s="51">
        <v>1005.5398</v>
      </c>
      <c r="D101" s="51">
        <v>794.71669999999995</v>
      </c>
      <c r="E101" s="58">
        <v>253894.8406</v>
      </c>
      <c r="F101" s="51">
        <v>5313.009</v>
      </c>
      <c r="G101" s="51">
        <v>6034.433</v>
      </c>
      <c r="H101" s="51">
        <v>-721.42399999999998</v>
      </c>
      <c r="I101" s="57">
        <v>168167.61679999999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10</v>
      </c>
      <c r="B102" s="51">
        <v>2357.6997000000001</v>
      </c>
      <c r="C102" s="51">
        <v>807.63509999999997</v>
      </c>
      <c r="D102" s="51">
        <v>1550.0646000000002</v>
      </c>
      <c r="E102" s="57">
        <v>258510.33110000001</v>
      </c>
      <c r="F102" s="51">
        <v>5321.8096999999998</v>
      </c>
      <c r="G102" s="51">
        <v>3585.7435</v>
      </c>
      <c r="H102" s="51">
        <v>1736.0661999999998</v>
      </c>
      <c r="I102" s="58">
        <v>171000.57500000001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11</v>
      </c>
      <c r="B103" s="51">
        <v>3693.9703</v>
      </c>
      <c r="C103" s="51">
        <v>2785.6462999999999</v>
      </c>
      <c r="D103" s="51">
        <v>908.32400000000007</v>
      </c>
      <c r="E103" s="57">
        <v>267175.6544</v>
      </c>
      <c r="F103" s="51">
        <v>4554.0450000000001</v>
      </c>
      <c r="G103" s="51">
        <v>4922.9300999999996</v>
      </c>
      <c r="H103" s="51">
        <v>-368.88509999999951</v>
      </c>
      <c r="I103" s="58">
        <v>170401.14189999999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12</v>
      </c>
      <c r="B104" s="51">
        <v>1818.2768000000001</v>
      </c>
      <c r="C104" s="51">
        <v>1077.7851000000001</v>
      </c>
      <c r="D104" s="51">
        <v>740.49170000000004</v>
      </c>
      <c r="E104" s="58">
        <v>273927.16590000002</v>
      </c>
      <c r="F104" s="51">
        <v>6381.4623000000001</v>
      </c>
      <c r="G104" s="51">
        <v>5664.6004000000003</v>
      </c>
      <c r="H104" s="51">
        <v>716.86189999999988</v>
      </c>
      <c r="I104" s="57">
        <v>171352.86660000001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13</v>
      </c>
      <c r="B105" s="51">
        <v>1522.6757</v>
      </c>
      <c r="C105" s="51">
        <v>840.99739999999997</v>
      </c>
      <c r="D105" s="51">
        <v>681.67830000000004</v>
      </c>
      <c r="E105" s="57">
        <v>275573.84169999999</v>
      </c>
      <c r="F105" s="51">
        <v>2985.2752999999998</v>
      </c>
      <c r="G105" s="51">
        <v>1699.836</v>
      </c>
      <c r="H105" s="51">
        <v>1285.4392999999998</v>
      </c>
      <c r="I105" s="57">
        <v>173858.7432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14</v>
      </c>
      <c r="B106" s="51">
        <v>1536.1842999999999</v>
      </c>
      <c r="C106" s="51">
        <v>934.84839999999997</v>
      </c>
      <c r="D106" s="17">
        <v>601.33589999999992</v>
      </c>
      <c r="E106" s="18">
        <v>277217.05800000002</v>
      </c>
      <c r="F106" s="51">
        <v>2784.6080000000002</v>
      </c>
      <c r="G106" s="51">
        <v>2758.5426000000002</v>
      </c>
      <c r="H106" s="17">
        <v>26.065399999999954</v>
      </c>
      <c r="I106" s="19">
        <v>174192.5238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15</v>
      </c>
      <c r="B107" s="51">
        <v>1655.0687</v>
      </c>
      <c r="C107" s="51">
        <v>987.42150000000004</v>
      </c>
      <c r="D107" s="17">
        <v>667.6472</v>
      </c>
      <c r="E107" s="19">
        <v>269916.9154</v>
      </c>
      <c r="F107" s="51">
        <v>5626.8672999999999</v>
      </c>
      <c r="G107" s="51">
        <v>4095.85</v>
      </c>
      <c r="H107" s="17">
        <v>1531.0173</v>
      </c>
      <c r="I107" s="19">
        <v>175346.11189999999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16</v>
      </c>
      <c r="B108" s="51">
        <v>2010.0804000000001</v>
      </c>
      <c r="C108" s="51">
        <v>1166.2340999999999</v>
      </c>
      <c r="D108" s="17">
        <v>843.84630000000016</v>
      </c>
      <c r="E108" s="18">
        <v>267128.8493</v>
      </c>
      <c r="F108" s="51">
        <v>6222.7102000000004</v>
      </c>
      <c r="G108" s="51">
        <v>6939.6027000000004</v>
      </c>
      <c r="H108" s="17">
        <v>-716.89249999999993</v>
      </c>
      <c r="I108" s="18">
        <v>178339.1213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17</v>
      </c>
      <c r="B109" s="51">
        <v>1933.7316000000001</v>
      </c>
      <c r="C109" s="51">
        <v>1028.9815000000001</v>
      </c>
      <c r="D109" s="17">
        <v>904.75009999999997</v>
      </c>
      <c r="E109" s="18">
        <v>277718.42599999998</v>
      </c>
      <c r="F109" s="51">
        <v>6080.3877000000002</v>
      </c>
      <c r="G109" s="51">
        <v>5043.9912000000004</v>
      </c>
      <c r="H109" s="17">
        <v>1036.3964999999998</v>
      </c>
      <c r="I109" s="18">
        <v>182311.20629999999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18</v>
      </c>
      <c r="B110" s="52">
        <v>1886.0519999999999</v>
      </c>
      <c r="C110" s="52">
        <v>990.4443</v>
      </c>
      <c r="D110" s="25">
        <v>895.60769999999991</v>
      </c>
      <c r="E110" s="53">
        <v>285511.9754</v>
      </c>
      <c r="F110" s="52">
        <v>12747.4506</v>
      </c>
      <c r="G110" s="52">
        <v>8666.7495999999992</v>
      </c>
      <c r="H110" s="25">
        <v>4080.7010000000009</v>
      </c>
      <c r="I110" s="53">
        <v>189807.00440000001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19</v>
      </c>
      <c r="B111" s="27">
        <f t="shared" ref="B111:G111" si="19">SUM(B99:B110)</f>
        <v>23516.376599999996</v>
      </c>
      <c r="C111" s="27">
        <f t="shared" si="19"/>
        <v>14045.614599999999</v>
      </c>
      <c r="D111" s="28">
        <f>SUM(D99:D110)</f>
        <v>9470.7620000000006</v>
      </c>
      <c r="E111" s="27"/>
      <c r="F111" s="27">
        <f t="shared" si="19"/>
        <v>72296.627899999992</v>
      </c>
      <c r="G111" s="27">
        <f t="shared" si="19"/>
        <v>55635.116899999994</v>
      </c>
      <c r="H111" s="28">
        <f>SUM(H99:H110)</f>
        <v>16661.510999999999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23</v>
      </c>
    </row>
  </sheetData>
  <mergeCells count="22">
    <mergeCell ref="N24:Q24"/>
    <mergeCell ref="N80:Q80"/>
    <mergeCell ref="J64:M64"/>
    <mergeCell ref="B8:E8"/>
    <mergeCell ref="F8:I8"/>
    <mergeCell ref="J8:M8"/>
    <mergeCell ref="F24:I24"/>
    <mergeCell ref="J80:M80"/>
    <mergeCell ref="J24:M24"/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</mergeCells>
  <phoneticPr fontId="1" type="noConversion"/>
  <conditionalFormatting sqref="F99:G99">
    <cfRule type="cellIs" dxfId="6" priority="16" stopIfTrue="1" operator="lessThan">
      <formula>0</formula>
    </cfRule>
  </conditionalFormatting>
  <conditionalFormatting sqref="B99:C99">
    <cfRule type="cellIs" dxfId="5" priority="17" stopIfTrue="1" operator="lessThan">
      <formula>0</formula>
    </cfRule>
  </conditionalFormatting>
  <conditionalFormatting sqref="G43">
    <cfRule type="cellIs" dxfId="4" priority="12" stopIfTrue="1" operator="lessThan">
      <formula>0</formula>
    </cfRule>
  </conditionalFormatting>
  <conditionalFormatting sqref="B43:C43">
    <cfRule type="cellIs" dxfId="3" priority="14" stopIfTrue="1" operator="lessThan">
      <formula>0</formula>
    </cfRule>
  </conditionalFormatting>
  <conditionalFormatting sqref="H43 H46">
    <cfRule type="cellIs" dxfId="2" priority="13" stopIfTrue="1" operator="lessThan">
      <formula>0</formula>
    </cfRule>
  </conditionalFormatting>
  <conditionalFormatting sqref="I43">
    <cfRule type="cellIs" dxfId="1" priority="11" stopIfTrue="1" operator="lessThan">
      <formula>0</formula>
    </cfRule>
  </conditionalFormatting>
  <conditionalFormatting sqref="F43:F53">
    <cfRule type="cellIs" dxfId="0" priority="10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7" ma:contentTypeDescription="Skapa ett nytt dokument." ma:contentTypeScope="" ma:versionID="7b96631408d489d7040f664b9dd0c4b4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bae237f932c46bf2dd88afe88fd9d595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C5C77E-B920-4975-948A-4DBE18CE8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2AF685-C4F9-413F-8369-D8F494B0A05F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4d81acc2-f705-4b52-a6f2-f401f3ddbbb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306EC5-6A4C-4E8B-816C-4D864EA6BD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2023</vt:lpstr>
      <vt:lpstr>'Fonder 2023'!Utskriftsområde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2023-10-09T08:16:28Z</cp:lastPrinted>
  <dcterms:created xsi:type="dcterms:W3CDTF">2010-02-10T19:11:15Z</dcterms:created>
  <dcterms:modified xsi:type="dcterms:W3CDTF">2024-01-10T11:41:34Z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3480200</vt:r8>
  </property>
  <property fmtid="{D5CDD505-2E9C-101B-9397-08002B2CF9AE}" pid="4" name="MediaServiceImageTags">
    <vt:lpwstr/>
  </property>
</Properties>
</file>