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13" documentId="8_{3FB23144-9DB0-4066-8B11-879EA039CB1C}" xr6:coauthVersionLast="47" xr6:coauthVersionMax="47" xr10:uidLastSave="{A4E1B845-25CE-4A10-95CC-CD594F4052A8}"/>
  <bookViews>
    <workbookView xWindow="-120" yWindow="-120" windowWidth="29040" windowHeight="17640" xr2:uid="{00000000-000D-0000-FFFF-FFFF00000000}"/>
  </bookViews>
  <sheets>
    <sheet name="Fonder 2024" sheetId="1" r:id="rId1"/>
  </sheets>
  <definedNames>
    <definedName name="_xlnm.Print_Area" localSheetId="0">'Fonder 2024'!$A$1:$Q$161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D22" i="1" l="1"/>
  <c r="H111" i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F22" i="1"/>
  <c r="G22" i="1"/>
  <c r="H22" i="1"/>
  <c r="J22" i="1"/>
  <c r="K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<sst xmlns="http://schemas.openxmlformats.org/spreadsheetml/2006/main" count="191" uniqueCount="33">
  <si>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</si>
  <si>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</si>
  <si>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</si>
  <si>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</si>
  <si>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</si>
  <si>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</si>
  <si>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</si>
  <si>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</si>
  <si>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</si>
  <si>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</si>
  <si>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</si>
  <si>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</si>
  <si>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</si>
  <si>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</si>
  <si>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</si>
  <si>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</si>
  <si>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</si>
  <si>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</si>
  <si>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</si>
  <si>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</si>
  <si>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</si>
  <si>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</si>
  <si>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</si>
  <si>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</si>
  <si>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</si>
  <si>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</si>
  <si>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</si>
  <si>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</si>
  <si>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</si>
  <si>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</si>
  <si>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</si>
  <si>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2024 (MSEK)</t>
  </si>
  <si>
    <t>NYSPARANDE I FONDER OCH FONDFÖRMÖGENHET EXKLUSIVE PPM 2024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</si>
</sst>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165" fontId="1" fillId="0" borderId="0" xfId="2" applyNumberFormat="1" applyFont="1"/>
    <xf numFmtId="3" fontId="1" fillId="0" borderId="9" xfId="1" applyNumberFormat="1" applyBorder="1"/>
    <xf numFmtId="3" fontId="1" fillId="0" borderId="12" xfId="1" applyNumberFormat="1" applyBorder="1"/>
    <xf numFmtId="3" fontId="1" fillId="0" borderId="14" xfId="1" applyNumberFormat="1" applyBorder="1"/>
    <xf numFmtId="3" fontId="1" fillId="0" borderId="4" xfId="1" applyNumberFormat="1" applyBorder="1"/>
    <xf numFmtId="3" fontId="1" fillId="0" borderId="15" xfId="1" applyNumberFormat="1" applyBorder="1"/>
    <xf numFmtId="3" fontId="1" fillId="0" borderId="16" xfId="1" applyNumberFormat="1" applyFont="1" applyFill="1" applyBorder="1"/>
    <xf numFmtId="3" fontId="1" fillId="0" borderId="23" xfId="1" applyNumberFormat="1" applyFont="1" applyFill="1" applyBorder="1"/>
    <xf numFmtId="3" fontId="5" fillId="0" borderId="22" xfId="1" applyNumberFormat="1" applyFont="1" applyFill="1" applyBorder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3">
    <cellStyle name="Normal" xfId="0" builtinId="0"/>
    <cellStyle name="Normal_Nysparande 2009" xfId="1" xr:uid="{00000000-0005-0000-0000-000001000000}"/>
    <cellStyle name="Procent" xfId="2" builtinId="5"/>
  </cellStyles>
  <dxfs count="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473075</xdr:colOff>
      <xdr:row>158</xdr:row>
      <xdr:rowOff>123825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113"/>
  <sheetViews>
    <sheetView tabSelected="1" zoomScaleNormal="100" workbookViewId="0">
      <selection activeCell="K4" sqref="K4"/>
    </sheetView>
  </sheetViews>
  <sheetFormatPr defaultColWidth="9.140625" defaultRowHeight="10.5" x14ac:dyDescent="0.15"/>
  <cols>
    <col min="1" max="1" width="9.140625" style="1"/>
    <col min="2" max="4" width="8.140625" style="1" customWidth="1"/>
    <col min="5" max="5" width="9.28515625" style="1" bestFit="1" customWidth="1"/>
    <col min="6" max="8" width="8.140625" style="1" customWidth="1"/>
    <col min="9" max="9" width="9.28515625" style="1" bestFit="1" customWidth="1"/>
    <col min="10" max="11" width="8.5703125" style="1" bestFit="1" customWidth="1"/>
    <col min="12" max="12" width="8" style="1" customWidth="1"/>
    <col min="13" max="13" width="9.28515625" style="1" bestFit="1" customWidth="1"/>
    <col min="14" max="15" width="10.140625" style="1" bestFit="1" customWidth="1"/>
    <col min="16" max="16" width="9.28515625" style="1" bestFit="1" customWidth="1"/>
    <col min="17" max="17" width="11.5703125" style="1" customWidth="1"/>
    <col min="18" max="18" width="9.140625" style="1" customWidth="1"/>
    <col min="19" max="16384" width="9.140625" style="1"/>
  </cols>
  <sheetData>
    <row r="1" spans="1:22" x14ac:dyDescent="0.15">
      <c r="F1" s="2"/>
    </row>
    <row r="2" spans="1:22" x14ac:dyDescent="0.15">
      <c r="F2" s="2"/>
    </row>
    <row r="3" spans="1:22" x14ac:dyDescent="0.15">
      <c r="F3" s="2"/>
    </row>
    <row r="4" spans="1:22" ht="15" x14ac:dyDescent="0.2">
      <c r="A4" s="3" t="s">
        <v>31</v>
      </c>
    </row>
    <row r="6" spans="1:22" x14ac:dyDescent="0.15">
      <c r="F6" s="4"/>
    </row>
    <row r="7" spans="1:22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2" ht="12.75" x14ac:dyDescent="0.2">
      <c r="A8" s="6" t="s">
        <v>0</v>
      </c>
      <c r="B8" s="71" t="s">
        <v>1</v>
      </c>
      <c r="C8" s="72"/>
      <c r="D8" s="72"/>
      <c r="E8" s="73"/>
      <c r="F8" s="71" t="s">
        <v>2</v>
      </c>
      <c r="G8" s="72" t="s">
        <v>2</v>
      </c>
      <c r="H8" s="72"/>
      <c r="I8" s="73"/>
      <c r="J8" s="71" t="s">
        <v>27</v>
      </c>
      <c r="K8" s="72" t="s">
        <v>2</v>
      </c>
      <c r="L8" s="72"/>
      <c r="M8" s="73"/>
      <c r="R8" s="60"/>
    </row>
    <row r="9" spans="1:22" x14ac:dyDescent="0.15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0"/>
    </row>
    <row r="10" spans="1:22" x14ac:dyDescent="0.15">
      <c r="A10" s="14" t="s">
        <v>7</v>
      </c>
      <c r="B10" s="54">
        <v>74454.940900000001</v>
      </c>
      <c r="C10" s="50">
        <v>59489.872300000003</v>
      </c>
      <c r="D10" s="50">
        <v>14965.068599999999</v>
      </c>
      <c r="E10" s="55">
        <v>4727184.4584999997</v>
      </c>
      <c r="F10" s="54">
        <v>10505.248799999999</v>
      </c>
      <c r="G10" s="50">
        <v>12845.1782</v>
      </c>
      <c r="H10" s="50">
        <v>-2339.9294000000009</v>
      </c>
      <c r="I10" s="55">
        <v>1411293.1825999999</v>
      </c>
      <c r="J10" s="54">
        <v>14371.516299999999</v>
      </c>
      <c r="K10" s="50">
        <v>10298.49</v>
      </c>
      <c r="L10" s="50">
        <v>4073.0262999999995</v>
      </c>
      <c r="M10" s="55">
        <v>582569.55070000002</v>
      </c>
    </row>
    <row r="11" spans="1:22" x14ac:dyDescent="0.15">
      <c r="A11" s="15" t="s">
        <v>8</v>
      </c>
      <c r="B11" s="56">
        <v>69704.77</v>
      </c>
      <c r="C11" s="51">
        <v>61973.959900000002</v>
      </c>
      <c r="D11" s="51">
        <v>7730.8101000000024</v>
      </c>
      <c r="E11" s="57">
        <v>4910270.9011000004</v>
      </c>
      <c r="F11" s="56">
        <v>10149.6042</v>
      </c>
      <c r="G11" s="51">
        <v>12791.3261</v>
      </c>
      <c r="H11" s="51">
        <v>-2641.7219000000005</v>
      </c>
      <c r="I11" s="57">
        <v>1431998.5412999999</v>
      </c>
      <c r="J11" s="56">
        <v>13376.656800000001</v>
      </c>
      <c r="K11" s="51">
        <v>10235.500599999999</v>
      </c>
      <c r="L11" s="51">
        <v>3141.1562000000013</v>
      </c>
      <c r="M11" s="57">
        <v>582488.54729999998</v>
      </c>
      <c r="Q11" s="60"/>
      <c r="R11" s="60"/>
    </row>
    <row r="12" spans="1:22" x14ac:dyDescent="0.15">
      <c r="A12" s="15" t="s">
        <v>9</v>
      </c>
      <c r="B12" s="56">
        <v>84456.825299999997</v>
      </c>
      <c r="C12" s="51">
        <v>72184.000899999999</v>
      </c>
      <c r="D12" s="51">
        <v>12272.824399999998</v>
      </c>
      <c r="E12" s="57">
        <v>5226359.3776000002</v>
      </c>
      <c r="F12" s="56">
        <v>14643.88</v>
      </c>
      <c r="G12" s="51">
        <v>18184.010300000002</v>
      </c>
      <c r="H12" s="51">
        <v>-3540.1303000000025</v>
      </c>
      <c r="I12" s="57">
        <v>1489732.2631999999</v>
      </c>
      <c r="J12" s="56">
        <v>15226.3552</v>
      </c>
      <c r="K12" s="51">
        <v>11901.1122</v>
      </c>
      <c r="L12" s="51">
        <v>3325.2430000000004</v>
      </c>
      <c r="M12" s="57">
        <v>591281.25800000003</v>
      </c>
      <c r="Q12" s="60"/>
      <c r="R12" s="60"/>
    </row>
    <row r="13" spans="1:22" x14ac:dyDescent="0.15">
      <c r="A13" s="15" t="s">
        <v>10</v>
      </c>
      <c r="B13" s="56">
        <v>75574.753700000001</v>
      </c>
      <c r="C13" s="51">
        <v>64185.8099</v>
      </c>
      <c r="D13" s="51">
        <v>11388.943800000001</v>
      </c>
      <c r="E13" s="57">
        <v>5224459.8468000004</v>
      </c>
      <c r="F13" s="56">
        <v>10510.553599999999</v>
      </c>
      <c r="G13" s="51">
        <v>12722.2971</v>
      </c>
      <c r="H13" s="51">
        <v>-2211.7435000000005</v>
      </c>
      <c r="I13" s="57">
        <v>1487015.1076</v>
      </c>
      <c r="J13" s="56">
        <v>17781.580099999999</v>
      </c>
      <c r="K13" s="51">
        <v>10864.9859</v>
      </c>
      <c r="L13" s="51">
        <v>6916.5941999999995</v>
      </c>
      <c r="M13" s="57">
        <v>596757.14879999997</v>
      </c>
      <c r="Q13" s="60"/>
      <c r="R13" s="60"/>
    </row>
    <row r="14" spans="1:22" x14ac:dyDescent="0.15">
      <c r="A14" s="15" t="s">
        <v>11</v>
      </c>
      <c r="B14" s="56">
        <v>90900.082999999999</v>
      </c>
      <c r="C14" s="51">
        <v>58310.669099999999</v>
      </c>
      <c r="D14" s="51">
        <v>32589.4139</v>
      </c>
      <c r="E14" s="58">
        <v>5278195.3159999996</v>
      </c>
      <c r="F14" s="56">
        <v>12681.6823</v>
      </c>
      <c r="G14" s="51">
        <v>20017.833600000002</v>
      </c>
      <c r="H14" s="51">
        <v>-7336.1513000000014</v>
      </c>
      <c r="I14" s="58">
        <v>1489956.8478999999</v>
      </c>
      <c r="J14" s="56">
        <v>15093.5769</v>
      </c>
      <c r="K14" s="51">
        <v>8642.6535000000003</v>
      </c>
      <c r="L14" s="51">
        <v>6450.9233999999997</v>
      </c>
      <c r="M14" s="58">
        <v>605221.92150000005</v>
      </c>
      <c r="Q14" s="60"/>
      <c r="R14" s="60"/>
      <c r="T14" s="60"/>
      <c r="U14" s="60"/>
      <c r="V14" s="60"/>
    </row>
    <row r="15" spans="1:22" x14ac:dyDescent="0.15">
      <c r="A15" s="15" t="s">
        <v>12</v>
      </c>
      <c r="B15" s="56">
        <v>72616.998099999997</v>
      </c>
      <c r="C15" s="51">
        <v>56379.176399999997</v>
      </c>
      <c r="D15" s="51">
        <v>16237.8217</v>
      </c>
      <c r="E15" s="57">
        <v>5399472.5711000003</v>
      </c>
      <c r="F15" s="56">
        <v>8174.0999000000002</v>
      </c>
      <c r="G15" s="51">
        <v>12087.181</v>
      </c>
      <c r="H15" s="51">
        <v>-3913.0811000000003</v>
      </c>
      <c r="I15" s="57">
        <v>1508590.1527</v>
      </c>
      <c r="J15" s="56">
        <v>16518.096600000001</v>
      </c>
      <c r="K15" s="51">
        <v>13126.9426</v>
      </c>
      <c r="L15" s="51">
        <v>3391.1540000000005</v>
      </c>
      <c r="M15" s="57">
        <v>615599.02520000003</v>
      </c>
      <c r="O15" s="60"/>
      <c r="Q15" s="60"/>
      <c r="R15" s="60"/>
    </row>
    <row r="16" spans="1:22" x14ac:dyDescent="0.15">
      <c r="A16" s="15" t="s">
        <v>13</v>
      </c>
      <c r="B16" s="56">
        <v>55613.930099999998</v>
      </c>
      <c r="C16" s="51">
        <v>39498.839399999997</v>
      </c>
      <c r="D16" s="51">
        <v>16115.090700000001</v>
      </c>
      <c r="E16" s="57">
        <v>5544889.5324999997</v>
      </c>
      <c r="F16" s="56">
        <v>8966.1833000000006</v>
      </c>
      <c r="G16" s="51">
        <v>9030.6262999999999</v>
      </c>
      <c r="H16" s="51">
        <v>-64.442999999999302</v>
      </c>
      <c r="I16" s="57">
        <v>1535292.8365</v>
      </c>
      <c r="J16" s="56">
        <v>11569.492200000001</v>
      </c>
      <c r="K16" s="51">
        <v>6627.6891999999998</v>
      </c>
      <c r="L16" s="51">
        <v>4941.8030000000008</v>
      </c>
      <c r="M16" s="57">
        <v>627988.09349999996</v>
      </c>
      <c r="Q16" s="60"/>
      <c r="R16" s="60"/>
    </row>
    <row r="17" spans="1:24" x14ac:dyDescent="0.15">
      <c r="A17" s="15" t="s">
        <v>14</v>
      </c>
      <c r="B17" s="16">
        <v>48640.049700000003</v>
      </c>
      <c r="C17" s="17">
        <v>51810.160900000003</v>
      </c>
      <c r="D17" s="17">
        <v>-3170.1111999999994</v>
      </c>
      <c r="E17" s="20">
        <v>5463621.7676999997</v>
      </c>
      <c r="F17" s="16">
        <v>8539.8919999999998</v>
      </c>
      <c r="G17" s="17">
        <v>9638.9279000000006</v>
      </c>
      <c r="H17" s="17">
        <v>-1099.0359000000008</v>
      </c>
      <c r="I17" s="20">
        <v>1529029.3905</v>
      </c>
      <c r="J17" s="16">
        <v>11492.7734</v>
      </c>
      <c r="K17" s="17">
        <v>10787.240900000001</v>
      </c>
      <c r="L17" s="17">
        <v>705.53249999999935</v>
      </c>
      <c r="M17" s="20">
        <v>633456.66040000005</v>
      </c>
    </row>
    <row r="18" spans="1:24" x14ac:dyDescent="0.15">
      <c r="A18" s="15" t="s">
        <v>15</v>
      </c>
      <c r="B18" s="16">
        <v>54837.864999999998</v>
      </c>
      <c r="C18" s="17">
        <v>51356.664599999996</v>
      </c>
      <c r="D18" s="17">
        <v>3481.2004000000015</v>
      </c>
      <c r="E18" s="20">
        <v>5505293.0352999996</v>
      </c>
      <c r="F18" s="16">
        <v>9251.3778999999995</v>
      </c>
      <c r="G18" s="17">
        <v>12540.9503</v>
      </c>
      <c r="H18" s="17">
        <v>-3289.5724000000009</v>
      </c>
      <c r="I18" s="20">
        <v>1540859.6416</v>
      </c>
      <c r="J18" s="16">
        <v>19325.856299999999</v>
      </c>
      <c r="K18" s="17">
        <v>14858.9028</v>
      </c>
      <c r="L18" s="17">
        <v>4466.9534999999996</v>
      </c>
      <c r="M18" s="18">
        <v>643716.18570000003</v>
      </c>
    </row>
    <row r="19" spans="1:24" x14ac:dyDescent="0.15">
      <c r="A19" s="15" t="s">
        <v>16</v>
      </c>
      <c r="B19" s="21">
        <v>78379.281499999997</v>
      </c>
      <c r="C19" s="17">
        <v>77154.906700000007</v>
      </c>
      <c r="D19" s="17">
        <v>1224.3747999999905</v>
      </c>
      <c r="E19" s="16">
        <v>5577347.7829</v>
      </c>
      <c r="F19" s="21">
        <v>12403.1713</v>
      </c>
      <c r="G19" s="17">
        <v>17741.897099999998</v>
      </c>
      <c r="H19" s="17">
        <v>-5338.7257999999983</v>
      </c>
      <c r="I19" s="16">
        <v>1556165.3347</v>
      </c>
      <c r="J19" s="21">
        <v>23570.409</v>
      </c>
      <c r="K19" s="17">
        <v>12880.4177</v>
      </c>
      <c r="L19" s="17">
        <v>10689.9913</v>
      </c>
      <c r="M19" s="20">
        <v>652367.65339999995</v>
      </c>
    </row>
    <row r="20" spans="1:24" x14ac:dyDescent="0.15">
      <c r="A20" s="15" t="s">
        <v>17</v>
      </c>
      <c r="B20" s="21">
        <v>85533.429799999998</v>
      </c>
      <c r="C20" s="17">
        <v>111459.78780000001</v>
      </c>
      <c r="D20" s="17">
        <v>-25926.358000000007</v>
      </c>
      <c r="E20" s="16">
        <v>5737341.3256999999</v>
      </c>
      <c r="F20" s="21">
        <v>10449.749299999999</v>
      </c>
      <c r="G20" s="17">
        <v>18708.066200000001</v>
      </c>
      <c r="H20" s="17">
        <v>-8258.3169000000016</v>
      </c>
      <c r="I20" s="16">
        <v>1579592.6121</v>
      </c>
      <c r="J20" s="21">
        <v>41378.451399999998</v>
      </c>
      <c r="K20" s="17">
        <v>10207.1662</v>
      </c>
      <c r="L20" s="17">
        <v>31171.285199999998</v>
      </c>
      <c r="M20" s="18">
        <v>690820.13309999998</v>
      </c>
    </row>
    <row r="21" spans="1:24" x14ac:dyDescent="0.15">
      <c r="A21" s="22" t="s">
        <v>18</v>
      </c>
      <c r="B21" s="23">
        <v>109089.5101</v>
      </c>
      <c r="C21" s="24">
        <v>65753.356199999995</v>
      </c>
      <c r="D21" s="25">
        <v>43336.153900000005</v>
      </c>
      <c r="E21" s="26">
        <v>5696036.8551000003</v>
      </c>
      <c r="F21" s="23">
        <v>17049.363300000001</v>
      </c>
      <c r="G21" s="24">
        <v>10839.254199999999</v>
      </c>
      <c r="H21" s="25">
        <v>6210.1091000000015</v>
      </c>
      <c r="I21" s="26">
        <v>1563874.6973999999</v>
      </c>
      <c r="J21" s="23">
        <v>19203.180400000001</v>
      </c>
      <c r="K21" s="24">
        <v>14813.999100000001</v>
      </c>
      <c r="L21" s="25">
        <v>4389.1813000000002</v>
      </c>
      <c r="M21" s="26">
        <v>687325.40229999996</v>
      </c>
    </row>
    <row r="22" spans="1:24" ht="15" customHeight="1" x14ac:dyDescent="0.15">
      <c r="A22" s="7" t="s">
        <v>19</v>
      </c>
      <c r="B22" s="27">
        <f t="shared" ref="B22:K22" si="0">SUM(B10:B21)</f>
        <v>899802.43719999993</v>
      </c>
      <c r="C22" s="28">
        <f t="shared" si="0"/>
        <v>769557.20410000009</v>
      </c>
      <c r="D22" s="28">
        <f>SUM(D10:D21)</f>
        <v>130245.2331</v>
      </c>
      <c r="E22" s="29"/>
      <c r="F22" s="27">
        <f t="shared" si="0"/>
        <v>133324.80590000001</v>
      </c>
      <c r="G22" s="28">
        <f t="shared" si="0"/>
        <v>167147.54829999999</v>
      </c>
      <c r="H22" s="28">
        <f t="shared" si="0"/>
        <v>-33822.742400000003</v>
      </c>
      <c r="I22" s="29"/>
      <c r="J22" s="27">
        <f t="shared" si="0"/>
        <v>218907.94460000002</v>
      </c>
      <c r="K22" s="28">
        <f t="shared" si="0"/>
        <v>135245.10070000001</v>
      </c>
      <c r="L22" s="28">
        <f>SUM(L10:L21)</f>
        <v>83662.843900000007</v>
      </c>
      <c r="M22" s="29"/>
    </row>
    <row r="23" spans="1:24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24" ht="12.75" x14ac:dyDescent="0.2">
      <c r="A24" s="6" t="s">
        <v>0</v>
      </c>
      <c r="B24" s="71" t="s">
        <v>28</v>
      </c>
      <c r="C24" s="72" t="s">
        <v>2</v>
      </c>
      <c r="D24" s="72"/>
      <c r="E24" s="73"/>
      <c r="F24" s="71" t="s">
        <v>20</v>
      </c>
      <c r="G24" s="72"/>
      <c r="H24" s="72"/>
      <c r="I24" s="73"/>
      <c r="J24" s="71" t="s">
        <v>21</v>
      </c>
      <c r="K24" s="72"/>
      <c r="L24" s="72"/>
      <c r="M24" s="73"/>
      <c r="N24" s="71" t="s">
        <v>22</v>
      </c>
      <c r="O24" s="72" t="s">
        <v>2</v>
      </c>
      <c r="P24" s="72"/>
      <c r="Q24" s="73"/>
    </row>
    <row r="25" spans="1:24" x14ac:dyDescent="0.15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24" x14ac:dyDescent="0.15">
      <c r="A26" s="14" t="s">
        <v>7</v>
      </c>
      <c r="B26" s="54">
        <v>8206.9694999999992</v>
      </c>
      <c r="C26" s="50">
        <v>11142.888800000001</v>
      </c>
      <c r="D26" s="50">
        <v>-2935.9193000000014</v>
      </c>
      <c r="E26" s="55">
        <v>283937.07909999997</v>
      </c>
      <c r="F26" s="54">
        <v>559.94669999999996</v>
      </c>
      <c r="G26" s="50">
        <v>2960.4178000000002</v>
      </c>
      <c r="H26" s="50">
        <v>-2400.4711000000002</v>
      </c>
      <c r="I26" s="55">
        <v>30520.694899999999</v>
      </c>
      <c r="J26" s="54">
        <v>762.73509999999999</v>
      </c>
      <c r="K26" s="50">
        <v>603.32770000000005</v>
      </c>
      <c r="L26" s="50">
        <v>159.40739999999994</v>
      </c>
      <c r="M26" s="55">
        <v>46317.104599999999</v>
      </c>
      <c r="N26" s="32">
        <f>B10+F10+J10+B26+F26+J26</f>
        <v>108861.35730000002</v>
      </c>
      <c r="O26" s="33">
        <f t="shared" ref="O26:O37" si="1">C10+G10+K10+C26+G26+K26</f>
        <v>97340.174799999993</v>
      </c>
      <c r="P26" s="33">
        <f>+N26-O26</f>
        <v>11521.182500000024</v>
      </c>
      <c r="Q26" s="34">
        <f>E10+I10+M10+E26+I26+M26</f>
        <v>7081822.0703999996</v>
      </c>
    </row>
    <row r="27" spans="1:24" x14ac:dyDescent="0.15">
      <c r="A27" s="15" t="s">
        <v>8</v>
      </c>
      <c r="B27" s="56">
        <v>8436.1584000000003</v>
      </c>
      <c r="C27" s="51">
        <v>10621.770200000001</v>
      </c>
      <c r="D27" s="51">
        <v>-2185.6118000000006</v>
      </c>
      <c r="E27" s="57">
        <v>282155.6753</v>
      </c>
      <c r="F27" s="56">
        <v>539.85379999999998</v>
      </c>
      <c r="G27" s="51">
        <v>682.64909999999998</v>
      </c>
      <c r="H27" s="51">
        <v>-142.7953</v>
      </c>
      <c r="I27" s="57">
        <v>30380.8835</v>
      </c>
      <c r="J27" s="56">
        <v>256.91579999999999</v>
      </c>
      <c r="K27" s="51">
        <v>332.02760000000001</v>
      </c>
      <c r="L27" s="51">
        <v>-75.111800000000017</v>
      </c>
      <c r="M27" s="57">
        <v>46204.569900000002</v>
      </c>
      <c r="N27" s="35">
        <f t="shared" ref="N27:N37" si="2">B11+F11+J11+B27+F27+J27</f>
        <v>102463.959</v>
      </c>
      <c r="O27" s="36">
        <f t="shared" si="1"/>
        <v>96637.233500000002</v>
      </c>
      <c r="P27" s="36">
        <f t="shared" ref="P27:P37" si="3">+N27-O27</f>
        <v>5826.7255000000005</v>
      </c>
      <c r="Q27" s="37">
        <f t="shared" ref="Q27:Q37" si="4">E11+I11+M11+E27+I27+M27</f>
        <v>7283499.1184</v>
      </c>
      <c r="T27" s="60"/>
      <c r="V27" s="60"/>
      <c r="W27" s="60"/>
      <c r="X27" s="60"/>
    </row>
    <row r="28" spans="1:24" x14ac:dyDescent="0.15">
      <c r="A28" s="15" t="s">
        <v>9</v>
      </c>
      <c r="B28" s="56">
        <v>10770.8706</v>
      </c>
      <c r="C28" s="51">
        <v>15590.4899</v>
      </c>
      <c r="D28" s="51">
        <v>-4819.6193000000003</v>
      </c>
      <c r="E28" s="57">
        <v>278735.5233</v>
      </c>
      <c r="F28" s="56">
        <v>554.5412</v>
      </c>
      <c r="G28" s="51">
        <v>1632.2897</v>
      </c>
      <c r="H28" s="51">
        <v>-1077.7485000000001</v>
      </c>
      <c r="I28" s="57">
        <v>29216.002199999999</v>
      </c>
      <c r="J28" s="56">
        <v>78.271500000000003</v>
      </c>
      <c r="K28" s="51">
        <v>204.5147</v>
      </c>
      <c r="L28" s="51">
        <v>-126.2432</v>
      </c>
      <c r="M28" s="57">
        <v>46810.761299999998</v>
      </c>
      <c r="N28" s="35">
        <f t="shared" si="2"/>
        <v>125730.74380000001</v>
      </c>
      <c r="O28" s="36">
        <f t="shared" si="1"/>
        <v>119696.41770000001</v>
      </c>
      <c r="P28" s="36">
        <f t="shared" si="3"/>
        <v>6034.3261000000057</v>
      </c>
      <c r="Q28" s="37">
        <f t="shared" si="4"/>
        <v>7662135.1856000004</v>
      </c>
      <c r="T28" s="60"/>
      <c r="V28" s="60"/>
      <c r="W28" s="60"/>
      <c r="X28" s="60"/>
    </row>
    <row r="29" spans="1:24" x14ac:dyDescent="0.15">
      <c r="A29" s="15" t="s">
        <v>10</v>
      </c>
      <c r="B29" s="56">
        <v>13356.714900000001</v>
      </c>
      <c r="C29" s="51">
        <v>9486.8703000000005</v>
      </c>
      <c r="D29" s="51">
        <v>3869.8446000000004</v>
      </c>
      <c r="E29" s="57">
        <v>283491.065</v>
      </c>
      <c r="F29" s="56">
        <v>844.53020000000004</v>
      </c>
      <c r="G29" s="51">
        <v>1088.2198000000001</v>
      </c>
      <c r="H29" s="51">
        <v>-243.68960000000004</v>
      </c>
      <c r="I29" s="57">
        <v>29593.9303</v>
      </c>
      <c r="J29" s="56">
        <v>175.22319999999999</v>
      </c>
      <c r="K29" s="51">
        <v>248.3871</v>
      </c>
      <c r="L29" s="51">
        <v>-73.163900000000012</v>
      </c>
      <c r="M29" s="57">
        <v>47193.289299999997</v>
      </c>
      <c r="N29" s="35">
        <f t="shared" si="2"/>
        <v>118243.3557</v>
      </c>
      <c r="O29" s="36">
        <f t="shared" si="1"/>
        <v>98596.570100000012</v>
      </c>
      <c r="P29" s="36">
        <f t="shared" si="3"/>
        <v>19646.785599999988</v>
      </c>
      <c r="Q29" s="37">
        <f t="shared" si="4"/>
        <v>7668510.3878000006</v>
      </c>
      <c r="T29" s="60"/>
      <c r="V29" s="60"/>
      <c r="W29" s="60"/>
      <c r="X29" s="60"/>
    </row>
    <row r="30" spans="1:24" x14ac:dyDescent="0.15">
      <c r="A30" s="15" t="s">
        <v>11</v>
      </c>
      <c r="B30" s="56">
        <v>14214.3521</v>
      </c>
      <c r="C30" s="51">
        <v>13705.585999999999</v>
      </c>
      <c r="D30" s="51">
        <v>508.76610000000073</v>
      </c>
      <c r="E30" s="58">
        <v>284689.36300000001</v>
      </c>
      <c r="F30" s="56">
        <v>7600.5956999999999</v>
      </c>
      <c r="G30" s="51">
        <v>669.96680000000003</v>
      </c>
      <c r="H30" s="51">
        <v>6930.6288999999997</v>
      </c>
      <c r="I30" s="58">
        <v>36360.005799999999</v>
      </c>
      <c r="J30" s="56">
        <v>327.85149999999999</v>
      </c>
      <c r="K30" s="51">
        <v>636.00009999999997</v>
      </c>
      <c r="L30" s="51">
        <v>-308.14859999999999</v>
      </c>
      <c r="M30" s="58">
        <v>45776.622100000001</v>
      </c>
      <c r="N30" s="35">
        <f t="shared" si="2"/>
        <v>140818.1415</v>
      </c>
      <c r="O30" s="36">
        <f t="shared" si="1"/>
        <v>101982.70909999999</v>
      </c>
      <c r="P30" s="36">
        <f t="shared" si="3"/>
        <v>38835.432400000005</v>
      </c>
      <c r="Q30" s="38">
        <f t="shared" si="4"/>
        <v>7740200.0762999998</v>
      </c>
      <c r="T30" s="60"/>
      <c r="V30" s="60"/>
      <c r="W30" s="60"/>
      <c r="X30" s="60"/>
    </row>
    <row r="31" spans="1:24" x14ac:dyDescent="0.15">
      <c r="A31" s="15" t="s">
        <v>12</v>
      </c>
      <c r="B31" s="56">
        <v>12439.4422</v>
      </c>
      <c r="C31" s="51">
        <v>8154.7968000000001</v>
      </c>
      <c r="D31" s="51">
        <v>4284.6453999999994</v>
      </c>
      <c r="E31" s="57">
        <v>291500.46639999998</v>
      </c>
      <c r="F31" s="56">
        <v>2350.6952000000001</v>
      </c>
      <c r="G31" s="51">
        <v>654.47730000000001</v>
      </c>
      <c r="H31" s="51">
        <v>1696.2179000000001</v>
      </c>
      <c r="I31" s="57">
        <v>38294.322699999997</v>
      </c>
      <c r="J31" s="56">
        <v>571.61900000000003</v>
      </c>
      <c r="K31" s="51">
        <v>449.13159999999999</v>
      </c>
      <c r="L31" s="51">
        <v>122.48740000000004</v>
      </c>
      <c r="M31" s="57">
        <v>46272.839699999997</v>
      </c>
      <c r="N31" s="35">
        <f t="shared" si="2"/>
        <v>112670.95100000002</v>
      </c>
      <c r="O31" s="36">
        <f t="shared" si="1"/>
        <v>90851.705699999977</v>
      </c>
      <c r="P31" s="36">
        <f t="shared" si="3"/>
        <v>21819.245300000039</v>
      </c>
      <c r="Q31" s="37">
        <f t="shared" si="4"/>
        <v>7899729.3778000008</v>
      </c>
      <c r="T31" s="60"/>
      <c r="V31" s="60"/>
      <c r="W31" s="60"/>
      <c r="X31" s="60"/>
    </row>
    <row r="32" spans="1:24" x14ac:dyDescent="0.15">
      <c r="A32" s="15" t="s">
        <v>13</v>
      </c>
      <c r="B32" s="56">
        <v>10309.7364</v>
      </c>
      <c r="C32" s="51">
        <v>5137.0950999999995</v>
      </c>
      <c r="D32" s="51">
        <v>5172.6413000000002</v>
      </c>
      <c r="E32" s="57">
        <v>298626.79960000003</v>
      </c>
      <c r="F32" s="56">
        <v>379.82429999999999</v>
      </c>
      <c r="G32" s="51">
        <v>717.48929999999996</v>
      </c>
      <c r="H32" s="51">
        <v>-337.66499999999996</v>
      </c>
      <c r="I32" s="57">
        <v>38002.950400000002</v>
      </c>
      <c r="J32" s="56">
        <v>177.79820000000001</v>
      </c>
      <c r="K32" s="51">
        <v>424.09629999999999</v>
      </c>
      <c r="L32" s="51">
        <v>-246.29809999999998</v>
      </c>
      <c r="M32" s="57">
        <v>42660.1247</v>
      </c>
      <c r="N32" s="35">
        <f t="shared" si="2"/>
        <v>87016.964500000002</v>
      </c>
      <c r="O32" s="36">
        <f t="shared" si="1"/>
        <v>61435.835599999999</v>
      </c>
      <c r="P32" s="36">
        <f t="shared" si="3"/>
        <v>25581.128900000003</v>
      </c>
      <c r="Q32" s="37">
        <f t="shared" si="4"/>
        <v>8087460.3372</v>
      </c>
      <c r="S32" s="62"/>
      <c r="T32" s="60"/>
      <c r="V32" s="60"/>
      <c r="W32" s="60"/>
      <c r="X32" s="60"/>
    </row>
    <row r="33" spans="1:19" x14ac:dyDescent="0.15">
      <c r="A33" s="15" t="s">
        <v>14</v>
      </c>
      <c r="B33" s="16">
        <v>13302.7147</v>
      </c>
      <c r="C33" s="17">
        <v>7428.5627999999997</v>
      </c>
      <c r="D33" s="17">
        <v>5874.1519000000008</v>
      </c>
      <c r="E33" s="20">
        <v>305183.6201</v>
      </c>
      <c r="F33" s="16">
        <v>2806.0787</v>
      </c>
      <c r="G33" s="17">
        <v>2600.3029999999999</v>
      </c>
      <c r="H33" s="17">
        <v>205.77570000000014</v>
      </c>
      <c r="I33" s="20">
        <v>38292.049899999998</v>
      </c>
      <c r="J33" s="16">
        <v>776.49339999999995</v>
      </c>
      <c r="K33" s="17">
        <v>112.1113</v>
      </c>
      <c r="L33" s="17">
        <v>664.38209999999992</v>
      </c>
      <c r="M33" s="20">
        <v>46019.063399999999</v>
      </c>
      <c r="N33" s="35">
        <f t="shared" si="2"/>
        <v>85558.001900000003</v>
      </c>
      <c r="O33" s="36">
        <f t="shared" si="1"/>
        <v>82377.306800000006</v>
      </c>
      <c r="P33" s="36">
        <f>+N33-O33</f>
        <v>3180.6950999999972</v>
      </c>
      <c r="Q33" s="39">
        <f t="shared" si="4"/>
        <v>8015602.5520000001</v>
      </c>
    </row>
    <row r="34" spans="1:19" x14ac:dyDescent="0.15">
      <c r="A34" s="15" t="s">
        <v>15</v>
      </c>
      <c r="B34" s="16">
        <v>8021.0284000000001</v>
      </c>
      <c r="C34" s="17">
        <v>8223.8798000000006</v>
      </c>
      <c r="D34" s="17">
        <v>-202.85140000000047</v>
      </c>
      <c r="E34" s="20">
        <v>308564.82250000001</v>
      </c>
      <c r="F34" s="16">
        <v>1441.9688000000001</v>
      </c>
      <c r="G34" s="17">
        <v>582.29830000000004</v>
      </c>
      <c r="H34" s="17">
        <v>859.67050000000006</v>
      </c>
      <c r="I34" s="20">
        <v>39392.550799999997</v>
      </c>
      <c r="J34" s="16">
        <v>110.17189999999999</v>
      </c>
      <c r="K34" s="17">
        <v>172.27209999999999</v>
      </c>
      <c r="L34" s="17">
        <v>-62.100200000000001</v>
      </c>
      <c r="M34" s="20">
        <v>45960.797500000001</v>
      </c>
      <c r="N34" s="35">
        <f t="shared" si="2"/>
        <v>92988.268299999996</v>
      </c>
      <c r="O34" s="36">
        <f t="shared" si="1"/>
        <v>87734.967899999989</v>
      </c>
      <c r="P34" s="36">
        <f t="shared" si="3"/>
        <v>5253.3004000000074</v>
      </c>
      <c r="Q34" s="37">
        <f t="shared" si="4"/>
        <v>8083787.0334000001</v>
      </c>
    </row>
    <row r="35" spans="1:19" x14ac:dyDescent="0.15">
      <c r="A35" s="15" t="s">
        <v>16</v>
      </c>
      <c r="B35" s="21">
        <v>14250.237999999999</v>
      </c>
      <c r="C35" s="17">
        <v>7969.1493</v>
      </c>
      <c r="D35" s="17">
        <v>6281.0886999999993</v>
      </c>
      <c r="E35" s="18">
        <v>315919.81939999998</v>
      </c>
      <c r="F35" s="21">
        <v>626.48739999999998</v>
      </c>
      <c r="G35" s="17">
        <v>1245.3479</v>
      </c>
      <c r="H35" s="17">
        <v>-618.8605</v>
      </c>
      <c r="I35" s="16">
        <v>38624.023699999998</v>
      </c>
      <c r="J35" s="21">
        <v>2708.904</v>
      </c>
      <c r="K35" s="17">
        <v>464.85649999999998</v>
      </c>
      <c r="L35" s="17">
        <v>2244.0475000000001</v>
      </c>
      <c r="M35" s="16">
        <v>49112.542000000001</v>
      </c>
      <c r="N35" s="40">
        <f t="shared" si="2"/>
        <v>131938.49119999999</v>
      </c>
      <c r="O35" s="36">
        <f t="shared" si="1"/>
        <v>117456.57520000001</v>
      </c>
      <c r="P35" s="36">
        <f t="shared" si="3"/>
        <v>14481.915999999983</v>
      </c>
      <c r="Q35" s="39">
        <f>E19+I19+M19+E35+I35+M35</f>
        <v>8189537.1561000003</v>
      </c>
    </row>
    <row r="36" spans="1:19" x14ac:dyDescent="0.15">
      <c r="A36" s="15" t="s">
        <v>17</v>
      </c>
      <c r="B36" s="21">
        <v>11479.3495</v>
      </c>
      <c r="C36" s="17">
        <v>10407.638999999999</v>
      </c>
      <c r="D36" s="17">
        <v>1071.710500000001</v>
      </c>
      <c r="E36" s="20">
        <v>316297.34940000001</v>
      </c>
      <c r="F36" s="21">
        <v>498.68779999999998</v>
      </c>
      <c r="G36" s="17">
        <v>877.41250000000002</v>
      </c>
      <c r="H36" s="17">
        <v>-378.72470000000004</v>
      </c>
      <c r="I36" s="16">
        <v>38409.174299999999</v>
      </c>
      <c r="J36" s="21">
        <v>497.34339999999997</v>
      </c>
      <c r="K36" s="17">
        <v>179.947</v>
      </c>
      <c r="L36" s="17">
        <v>317.39639999999997</v>
      </c>
      <c r="M36" s="16">
        <v>49914.9758</v>
      </c>
      <c r="N36" s="40">
        <f t="shared" si="2"/>
        <v>149837.01120000004</v>
      </c>
      <c r="O36" s="36">
        <f t="shared" si="1"/>
        <v>151840.01869999999</v>
      </c>
      <c r="P36" s="36">
        <f t="shared" si="3"/>
        <v>-2003.0074999999488</v>
      </c>
      <c r="Q36" s="37">
        <f t="shared" si="4"/>
        <v>8412375.5703999996</v>
      </c>
      <c r="S36" s="60"/>
    </row>
    <row r="37" spans="1:19" x14ac:dyDescent="0.15">
      <c r="A37" s="22" t="s">
        <v>18</v>
      </c>
      <c r="B37" s="23">
        <v>16469.1603</v>
      </c>
      <c r="C37" s="24">
        <v>12985.6553</v>
      </c>
      <c r="D37" s="25">
        <v>3483.5049999999992</v>
      </c>
      <c r="E37" s="26">
        <v>319013.98229999997</v>
      </c>
      <c r="F37" s="23">
        <v>881.9511</v>
      </c>
      <c r="G37" s="24">
        <v>1208.7254</v>
      </c>
      <c r="H37" s="25">
        <v>-326.77430000000004</v>
      </c>
      <c r="I37" s="26">
        <v>38184.6351</v>
      </c>
      <c r="J37" s="23">
        <v>627.05560000000003</v>
      </c>
      <c r="K37" s="24">
        <v>108.7034</v>
      </c>
      <c r="L37" s="25">
        <v>518.35220000000004</v>
      </c>
      <c r="M37" s="26">
        <v>50517.550999999999</v>
      </c>
      <c r="N37" s="41">
        <f t="shared" si="2"/>
        <v>163320.22079999998</v>
      </c>
      <c r="O37" s="28">
        <f t="shared" si="1"/>
        <v>105709.69359999998</v>
      </c>
      <c r="P37" s="42">
        <f t="shared" si="3"/>
        <v>57610.527199999997</v>
      </c>
      <c r="Q37" s="43">
        <f t="shared" si="4"/>
        <v>8354953.1232000003</v>
      </c>
    </row>
    <row r="38" spans="1:19" ht="15" customHeight="1" x14ac:dyDescent="0.15">
      <c r="A38" s="7" t="s">
        <v>19</v>
      </c>
      <c r="B38" s="27">
        <f t="shared" ref="B38:D38" si="5">SUM(B26:B37)</f>
        <v>141256.73499999999</v>
      </c>
      <c r="C38" s="28">
        <f t="shared" si="5"/>
        <v>120854.3833</v>
      </c>
      <c r="D38" s="28">
        <f t="shared" si="5"/>
        <v>20402.351699999999</v>
      </c>
      <c r="E38" s="29"/>
      <c r="F38" s="27">
        <f t="shared" ref="F38:L38" si="6">SUM(F26:F37)</f>
        <v>19085.160899999995</v>
      </c>
      <c r="G38" s="28">
        <f t="shared" si="6"/>
        <v>14919.5969</v>
      </c>
      <c r="H38" s="28">
        <f t="shared" si="6"/>
        <v>4165.5640000000003</v>
      </c>
      <c r="I38" s="29"/>
      <c r="J38" s="27">
        <f t="shared" si="6"/>
        <v>7070.382599999999</v>
      </c>
      <c r="K38" s="27">
        <f t="shared" si="6"/>
        <v>3935.3754000000004</v>
      </c>
      <c r="L38" s="28">
        <f t="shared" si="6"/>
        <v>3135.0072</v>
      </c>
      <c r="M38" s="29"/>
      <c r="N38" s="27">
        <f>SUM(N26:N37)</f>
        <v>1419447.4662000001</v>
      </c>
      <c r="O38" s="27">
        <f>SUM(O26:O37)</f>
        <v>1211659.2086999998</v>
      </c>
      <c r="P38" s="28">
        <f>SUM(P26:P37)</f>
        <v>207788.25750000012</v>
      </c>
      <c r="Q38" s="29"/>
    </row>
    <row r="39" spans="1:19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2.75" x14ac:dyDescent="0.2">
      <c r="A40" s="49"/>
      <c r="B40" s="71" t="s">
        <v>24</v>
      </c>
      <c r="C40" s="72"/>
      <c r="D40" s="72"/>
      <c r="E40" s="73"/>
      <c r="F40" s="71" t="s">
        <v>29</v>
      </c>
      <c r="G40" s="72"/>
      <c r="H40" s="72"/>
      <c r="I40" s="73"/>
      <c r="J40" s="45"/>
      <c r="K40" s="45"/>
      <c r="L40" s="45"/>
      <c r="M40" s="45"/>
      <c r="N40" s="2"/>
      <c r="O40" s="2"/>
      <c r="P40" s="2"/>
      <c r="Q40" s="2"/>
    </row>
    <row r="41" spans="1:19" ht="12.75" x14ac:dyDescent="0.2">
      <c r="A41" s="6" t="s">
        <v>0</v>
      </c>
      <c r="B41" s="71" t="s">
        <v>26</v>
      </c>
      <c r="C41" s="72"/>
      <c r="D41" s="72"/>
      <c r="E41" s="73"/>
      <c r="F41" s="71" t="s">
        <v>25</v>
      </c>
      <c r="G41" s="72"/>
      <c r="H41" s="72"/>
      <c r="I41" s="73"/>
      <c r="J41" s="45"/>
      <c r="K41" s="45"/>
      <c r="L41" s="45"/>
      <c r="M41" s="45"/>
      <c r="N41" s="2"/>
      <c r="O41" s="2"/>
      <c r="P41" s="2"/>
      <c r="Q41" s="2"/>
    </row>
    <row r="42" spans="1:19" x14ac:dyDescent="0.15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15">
      <c r="A43" s="14" t="s">
        <v>7</v>
      </c>
      <c r="B43" s="63">
        <v>2280.529</v>
      </c>
      <c r="C43" s="63">
        <v>2894.6026000000002</v>
      </c>
      <c r="D43" s="51">
        <v>-614.07360000000017</v>
      </c>
      <c r="E43" s="64">
        <v>604005.79639999999</v>
      </c>
      <c r="F43" s="65">
        <v>6761.5482000000002</v>
      </c>
      <c r="G43" s="63">
        <v>4233.5074000000004</v>
      </c>
      <c r="H43" s="63">
        <v>2528.0407999999998</v>
      </c>
      <c r="I43" s="63">
        <v>195661.75399999999</v>
      </c>
      <c r="J43" s="45"/>
      <c r="K43" s="45"/>
      <c r="L43" s="45"/>
      <c r="M43" s="45"/>
      <c r="N43" s="2"/>
      <c r="O43" s="2"/>
      <c r="P43" s="2"/>
      <c r="Q43" s="2"/>
    </row>
    <row r="44" spans="1:19" x14ac:dyDescent="0.15">
      <c r="A44" s="15" t="s">
        <v>8</v>
      </c>
      <c r="B44" s="64">
        <v>2441.3337999999999</v>
      </c>
      <c r="C44" s="64">
        <v>2204.4074999999998</v>
      </c>
      <c r="D44" s="51">
        <v>236.92630000000008</v>
      </c>
      <c r="E44" s="64">
        <v>617569.30870000005</v>
      </c>
      <c r="F44" s="65">
        <v>5859.7082</v>
      </c>
      <c r="G44" s="64">
        <v>4634.4637000000002</v>
      </c>
      <c r="H44" s="51">
        <v>1225.2444999999998</v>
      </c>
      <c r="I44" s="64">
        <v>196808.7585</v>
      </c>
      <c r="J44" s="45"/>
      <c r="K44" s="45"/>
      <c r="L44" s="45"/>
      <c r="M44" s="45"/>
      <c r="N44" s="2"/>
      <c r="O44" s="2"/>
      <c r="P44" s="2"/>
      <c r="Q44" s="2"/>
    </row>
    <row r="45" spans="1:19" x14ac:dyDescent="0.15">
      <c r="A45" s="15" t="s">
        <v>9</v>
      </c>
      <c r="B45" s="64">
        <v>3227.0722999999998</v>
      </c>
      <c r="C45" s="64">
        <v>3215.42</v>
      </c>
      <c r="D45" s="51">
        <v>11.652299999999741</v>
      </c>
      <c r="E45" s="64">
        <v>648645.16350000002</v>
      </c>
      <c r="F45" s="65">
        <v>7228.2168000000001</v>
      </c>
      <c r="G45" s="64">
        <v>6887.9173000000001</v>
      </c>
      <c r="H45" s="51">
        <v>340.29950000000008</v>
      </c>
      <c r="I45" s="64">
        <v>198995.63430000001</v>
      </c>
      <c r="J45" s="45"/>
      <c r="K45" s="45"/>
      <c r="L45" s="45"/>
      <c r="M45" s="45"/>
      <c r="N45" s="2"/>
      <c r="O45" s="2"/>
      <c r="P45" s="48"/>
      <c r="Q45" s="2"/>
    </row>
    <row r="46" spans="1:19" x14ac:dyDescent="0.15">
      <c r="A46" s="15" t="s">
        <v>10</v>
      </c>
      <c r="B46" s="64">
        <v>3075.0221999999999</v>
      </c>
      <c r="C46" s="64">
        <v>2081.6232</v>
      </c>
      <c r="D46" s="51">
        <v>993.39899999999989</v>
      </c>
      <c r="E46" s="64">
        <v>650445.11809999996</v>
      </c>
      <c r="F46" s="65">
        <v>7705.1624000000002</v>
      </c>
      <c r="G46" s="64">
        <v>5161.1399000000001</v>
      </c>
      <c r="H46" s="64">
        <v>2544.0225</v>
      </c>
      <c r="I46" s="64">
        <v>201597.24950000001</v>
      </c>
      <c r="J46" s="45"/>
      <c r="K46" s="45"/>
      <c r="L46" s="45"/>
      <c r="M46" s="45"/>
      <c r="N46" s="2"/>
      <c r="O46" s="2"/>
      <c r="P46" s="2"/>
      <c r="Q46" s="2"/>
    </row>
    <row r="47" spans="1:19" x14ac:dyDescent="0.15">
      <c r="A47" s="15" t="s">
        <v>11</v>
      </c>
      <c r="B47" s="64">
        <v>4533.4920000000002</v>
      </c>
      <c r="C47" s="64">
        <v>2051.7574</v>
      </c>
      <c r="D47" s="51">
        <v>2481.7346000000002</v>
      </c>
      <c r="E47" s="64">
        <v>655454.23930000002</v>
      </c>
      <c r="F47" s="65">
        <v>6794.4817000000003</v>
      </c>
      <c r="G47" s="64">
        <v>3810.6176</v>
      </c>
      <c r="H47" s="51">
        <v>2983.8641000000002</v>
      </c>
      <c r="I47" s="64">
        <v>205684.63639999999</v>
      </c>
      <c r="J47" s="45"/>
      <c r="K47" s="45"/>
      <c r="L47" s="45"/>
      <c r="M47" s="45"/>
      <c r="N47" s="2"/>
      <c r="O47" s="2"/>
      <c r="P47" s="2"/>
      <c r="Q47" s="2"/>
    </row>
    <row r="48" spans="1:19" x14ac:dyDescent="0.15">
      <c r="A48" s="15" t="s">
        <v>12</v>
      </c>
      <c r="B48" s="64">
        <v>1949.0517</v>
      </c>
      <c r="C48" s="64">
        <v>1818.4967999999999</v>
      </c>
      <c r="D48" s="51">
        <v>130.55490000000009</v>
      </c>
      <c r="E48" s="64">
        <v>669104.94160000002</v>
      </c>
      <c r="F48" s="65">
        <v>9520.0524000000005</v>
      </c>
      <c r="G48" s="64">
        <v>5585.0205999999998</v>
      </c>
      <c r="H48" s="51">
        <v>3935.0318000000007</v>
      </c>
      <c r="I48" s="64">
        <v>210937.56099999999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13</v>
      </c>
      <c r="B49" s="64">
        <v>2508.1741999999999</v>
      </c>
      <c r="C49" s="64">
        <v>1899.7941000000001</v>
      </c>
      <c r="D49" s="51">
        <v>608.38009999999986</v>
      </c>
      <c r="E49" s="64">
        <v>683219.28319999995</v>
      </c>
      <c r="F49" s="65">
        <v>5940.8933999999999</v>
      </c>
      <c r="G49" s="64">
        <v>3036.5761000000002</v>
      </c>
      <c r="H49" s="51">
        <v>2904.3172999999997</v>
      </c>
      <c r="I49" s="64">
        <v>216029.3401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14</v>
      </c>
      <c r="B50" s="64">
        <v>2299.6725000000001</v>
      </c>
      <c r="C50" s="64">
        <v>2055.6754000000001</v>
      </c>
      <c r="D50" s="51">
        <v>243.99710000000005</v>
      </c>
      <c r="E50" s="64">
        <v>677158.32220000005</v>
      </c>
      <c r="F50" s="65">
        <v>4393.8032999999996</v>
      </c>
      <c r="G50" s="64">
        <v>4228.4111999999996</v>
      </c>
      <c r="H50" s="51">
        <v>165.39210000000003</v>
      </c>
      <c r="I50" s="64">
        <v>217707.5312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15</v>
      </c>
      <c r="B51" s="64">
        <v>2143.1518000000001</v>
      </c>
      <c r="C51" s="64">
        <v>1987.3085000000001</v>
      </c>
      <c r="D51" s="51">
        <v>155.8433</v>
      </c>
      <c r="E51" s="64">
        <v>682243.26320000004</v>
      </c>
      <c r="F51" s="65">
        <v>8195.0761000000002</v>
      </c>
      <c r="G51" s="64">
        <v>6205.3644000000004</v>
      </c>
      <c r="H51" s="51">
        <v>1989.7116999999998</v>
      </c>
      <c r="I51" s="64">
        <v>221434.1416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16</v>
      </c>
      <c r="B52" s="64">
        <v>3149.4906000000001</v>
      </c>
      <c r="C52" s="64">
        <v>2361.1565999999998</v>
      </c>
      <c r="D52" s="51">
        <v>788.33400000000029</v>
      </c>
      <c r="E52" s="64">
        <v>694167.96530000004</v>
      </c>
      <c r="F52" s="65">
        <v>7105.7422999999999</v>
      </c>
      <c r="G52" s="64">
        <v>5569.0362999999998</v>
      </c>
      <c r="H52" s="51">
        <v>1536.7060000000001</v>
      </c>
      <c r="I52" s="64">
        <v>222831.3278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17</v>
      </c>
      <c r="B53" s="64">
        <v>2673.7664</v>
      </c>
      <c r="C53" s="64">
        <v>2320.6718000000001</v>
      </c>
      <c r="D53" s="51">
        <v>353.0945999999999</v>
      </c>
      <c r="E53" s="64">
        <v>707918.17050000001</v>
      </c>
      <c r="F53" s="65">
        <v>8077.7956000000004</v>
      </c>
      <c r="G53" s="64">
        <v>3877.6302000000001</v>
      </c>
      <c r="H53" s="51">
        <v>4200.1653999999999</v>
      </c>
      <c r="I53" s="64">
        <v>227964.18950000001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18</v>
      </c>
      <c r="B54" s="66">
        <v>8876.1501000000007</v>
      </c>
      <c r="C54" s="66">
        <v>2208.8971000000001</v>
      </c>
      <c r="D54" s="69">
        <v>6667.2530000000006</v>
      </c>
      <c r="E54" s="66">
        <v>707035.7023</v>
      </c>
      <c r="F54" s="67">
        <v>6110.8694999999998</v>
      </c>
      <c r="G54" s="66">
        <v>6270.8608999999997</v>
      </c>
      <c r="H54" s="68">
        <v>-159.99139999999989</v>
      </c>
      <c r="I54" s="66">
        <v>225485.6513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19</v>
      </c>
      <c r="B55" s="27">
        <f t="shared" ref="B55:H55" si="7">SUM(B43:B54)</f>
        <v>39156.906600000002</v>
      </c>
      <c r="C55" s="27">
        <f t="shared" si="7"/>
        <v>27099.810999999994</v>
      </c>
      <c r="D55" s="70">
        <f t="shared" si="7"/>
        <v>12057.095600000001</v>
      </c>
      <c r="E55" s="27"/>
      <c r="F55" s="27">
        <f t="shared" si="7"/>
        <v>83693.349900000001</v>
      </c>
      <c r="G55" s="27">
        <f t="shared" si="7"/>
        <v>59500.545599999998</v>
      </c>
      <c r="H55" s="27">
        <f t="shared" si="7"/>
        <v>24192.804300000003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61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71" t="s">
        <v>1</v>
      </c>
      <c r="C64" s="72"/>
      <c r="D64" s="72"/>
      <c r="E64" s="73"/>
      <c r="F64" s="71" t="s">
        <v>2</v>
      </c>
      <c r="G64" s="72" t="s">
        <v>2</v>
      </c>
      <c r="H64" s="72"/>
      <c r="I64" s="73"/>
      <c r="J64" s="71" t="s">
        <v>27</v>
      </c>
      <c r="K64" s="72" t="s">
        <v>2</v>
      </c>
      <c r="L64" s="72"/>
      <c r="M64" s="73"/>
    </row>
    <row r="65" spans="1:17" x14ac:dyDescent="0.15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15">
      <c r="A66" s="14" t="s">
        <v>7</v>
      </c>
      <c r="B66" s="54">
        <v>68785.224199999997</v>
      </c>
      <c r="C66" s="50">
        <v>52508.273200000003</v>
      </c>
      <c r="D66" s="50">
        <v>16276.950999999994</v>
      </c>
      <c r="E66" s="55">
        <v>3000900.2623999999</v>
      </c>
      <c r="F66" s="54">
        <v>10318.458199999999</v>
      </c>
      <c r="G66" s="50">
        <v>11720.6983</v>
      </c>
      <c r="H66" s="50">
        <v>-1402.2401000000009</v>
      </c>
      <c r="I66" s="55">
        <v>1048154.7064</v>
      </c>
      <c r="J66" s="54">
        <v>14325.152599999999</v>
      </c>
      <c r="K66" s="50">
        <v>9583.1298000000006</v>
      </c>
      <c r="L66" s="50">
        <v>4742.0227999999988</v>
      </c>
      <c r="M66" s="55">
        <v>454809.37640000001</v>
      </c>
    </row>
    <row r="67" spans="1:17" x14ac:dyDescent="0.15">
      <c r="A67" s="15" t="s">
        <v>8</v>
      </c>
      <c r="B67" s="56">
        <v>64373.681499999999</v>
      </c>
      <c r="C67" s="51">
        <v>55812.3174</v>
      </c>
      <c r="D67" s="51">
        <v>8561.3640999999989</v>
      </c>
      <c r="E67" s="57">
        <v>3110130.2924000002</v>
      </c>
      <c r="F67" s="56">
        <v>9905.4631000000008</v>
      </c>
      <c r="G67" s="51">
        <v>11464.0707</v>
      </c>
      <c r="H67" s="51">
        <v>-1558.6075999999994</v>
      </c>
      <c r="I67" s="57">
        <v>1062671.8133</v>
      </c>
      <c r="J67" s="56">
        <v>13350.7698</v>
      </c>
      <c r="K67" s="51">
        <v>9334.3436000000002</v>
      </c>
      <c r="L67" s="51">
        <v>4016.4261999999999</v>
      </c>
      <c r="M67" s="57">
        <v>456439.38799999998</v>
      </c>
    </row>
    <row r="68" spans="1:17" x14ac:dyDescent="0.15">
      <c r="A68" s="15" t="s">
        <v>9</v>
      </c>
      <c r="B68" s="56">
        <v>80063.237099999998</v>
      </c>
      <c r="C68" s="51">
        <v>66466.270499999999</v>
      </c>
      <c r="D68" s="51">
        <v>13596.9666</v>
      </c>
      <c r="E68" s="57">
        <v>3310461.4177999999</v>
      </c>
      <c r="F68" s="56">
        <v>14265.1962</v>
      </c>
      <c r="G68" s="51">
        <v>16796.098300000001</v>
      </c>
      <c r="H68" s="51">
        <v>-2530.9021000000012</v>
      </c>
      <c r="I68" s="57">
        <v>1103142.1843000001</v>
      </c>
      <c r="J68" s="56">
        <v>15199.805399999999</v>
      </c>
      <c r="K68" s="51">
        <v>11289.3321</v>
      </c>
      <c r="L68" s="51">
        <v>3910.4732999999997</v>
      </c>
      <c r="M68" s="57">
        <v>464921.09820000001</v>
      </c>
    </row>
    <row r="69" spans="1:17" x14ac:dyDescent="0.15">
      <c r="A69" s="15" t="s">
        <v>10</v>
      </c>
      <c r="B69" s="56">
        <v>72333.149000000005</v>
      </c>
      <c r="C69" s="51">
        <v>59216.029900000001</v>
      </c>
      <c r="D69" s="51">
        <v>13117.119100000004</v>
      </c>
      <c r="E69" s="57">
        <v>3323101.7135999999</v>
      </c>
      <c r="F69" s="56">
        <v>10227.195900000001</v>
      </c>
      <c r="G69" s="51">
        <v>11673.5371</v>
      </c>
      <c r="H69" s="51">
        <v>-1446.3411999999989</v>
      </c>
      <c r="I69" s="57">
        <v>1100990.1665000001</v>
      </c>
      <c r="J69" s="56">
        <v>17696.849900000001</v>
      </c>
      <c r="K69" s="51">
        <v>10474.617899999999</v>
      </c>
      <c r="L69" s="51">
        <v>7222.2320000000018</v>
      </c>
      <c r="M69" s="57">
        <v>470930.76280000003</v>
      </c>
    </row>
    <row r="70" spans="1:17" x14ac:dyDescent="0.15">
      <c r="A70" s="15" t="s">
        <v>11</v>
      </c>
      <c r="B70" s="56">
        <v>79906.319699999993</v>
      </c>
      <c r="C70" s="51">
        <v>54891.299400000004</v>
      </c>
      <c r="D70" s="51">
        <v>25015.020299999989</v>
      </c>
      <c r="E70" s="58">
        <v>3362074.4251000001</v>
      </c>
      <c r="F70" s="56">
        <v>9774.6293000000005</v>
      </c>
      <c r="G70" s="51">
        <v>19072.529900000001</v>
      </c>
      <c r="H70" s="51">
        <v>-9297.9006000000008</v>
      </c>
      <c r="I70" s="58">
        <v>1100838.4686</v>
      </c>
      <c r="J70" s="56">
        <v>14312.3315</v>
      </c>
      <c r="K70" s="51">
        <v>8525.3408999999992</v>
      </c>
      <c r="L70" s="51">
        <v>5786.990600000001</v>
      </c>
      <c r="M70" s="58">
        <v>478121.71149999998</v>
      </c>
    </row>
    <row r="71" spans="1:17" x14ac:dyDescent="0.15">
      <c r="A71" s="15" t="s">
        <v>12</v>
      </c>
      <c r="B71" s="56">
        <v>64872.2431</v>
      </c>
      <c r="C71" s="51">
        <v>46273.816299999999</v>
      </c>
      <c r="D71" s="51">
        <v>18598.426800000001</v>
      </c>
      <c r="E71" s="57">
        <v>3428536.8733999999</v>
      </c>
      <c r="F71" s="56">
        <v>8026.6966000000002</v>
      </c>
      <c r="G71" s="51">
        <v>11206.8091</v>
      </c>
      <c r="H71" s="51">
        <v>-3180.1125000000002</v>
      </c>
      <c r="I71" s="57">
        <v>1112277.2631000001</v>
      </c>
      <c r="J71" s="56">
        <v>16364.6541</v>
      </c>
      <c r="K71" s="51">
        <v>12691.846600000001</v>
      </c>
      <c r="L71" s="51">
        <v>3672.807499999999</v>
      </c>
      <c r="M71" s="57">
        <v>487416.44819999998</v>
      </c>
    </row>
    <row r="72" spans="1:17" x14ac:dyDescent="0.15">
      <c r="A72" s="15" t="s">
        <v>13</v>
      </c>
      <c r="B72" s="56">
        <v>52249.7163</v>
      </c>
      <c r="C72" s="51">
        <v>33880.114999999998</v>
      </c>
      <c r="D72" s="51">
        <v>18369.601300000002</v>
      </c>
      <c r="E72" s="57">
        <v>3526732.7157999999</v>
      </c>
      <c r="F72" s="56">
        <v>8870.1933000000008</v>
      </c>
      <c r="G72" s="51">
        <v>8077.8283000000001</v>
      </c>
      <c r="H72" s="51">
        <v>792.36500000000069</v>
      </c>
      <c r="I72" s="57">
        <v>1133770.3655000001</v>
      </c>
      <c r="J72" s="56">
        <v>11482.665300000001</v>
      </c>
      <c r="K72" s="51">
        <v>6158.085</v>
      </c>
      <c r="L72" s="51">
        <v>5324.5803000000005</v>
      </c>
      <c r="M72" s="57">
        <v>498781.67430000001</v>
      </c>
    </row>
    <row r="73" spans="1:17" x14ac:dyDescent="0.15">
      <c r="A73" s="15" t="s">
        <v>14</v>
      </c>
      <c r="B73" s="16">
        <v>47250.858800000002</v>
      </c>
      <c r="C73" s="17">
        <v>47494.414700000001</v>
      </c>
      <c r="D73" s="17">
        <v>-243.55589999999938</v>
      </c>
      <c r="E73" s="20">
        <v>3480309.4621000001</v>
      </c>
      <c r="F73" s="16">
        <v>8354.0910999999996</v>
      </c>
      <c r="G73" s="17">
        <v>8673.4421999999995</v>
      </c>
      <c r="H73" s="17">
        <v>-319.35109999999986</v>
      </c>
      <c r="I73" s="20">
        <v>1129794.0381</v>
      </c>
      <c r="J73" s="16">
        <v>11044.8182</v>
      </c>
      <c r="K73" s="17">
        <v>10307.902899999999</v>
      </c>
      <c r="L73" s="17">
        <v>736.91530000000057</v>
      </c>
      <c r="M73" s="20">
        <v>503324.46470000001</v>
      </c>
    </row>
    <row r="74" spans="1:17" x14ac:dyDescent="0.15">
      <c r="A74" s="15" t="s">
        <v>15</v>
      </c>
      <c r="B74" s="16">
        <v>52939.381000000001</v>
      </c>
      <c r="C74" s="17">
        <v>47393.787199999999</v>
      </c>
      <c r="D74" s="17">
        <v>5545.5938000000024</v>
      </c>
      <c r="E74" s="20">
        <v>3508417.0183999999</v>
      </c>
      <c r="F74" s="16">
        <v>9083.9784999999993</v>
      </c>
      <c r="G74" s="17">
        <v>11496.824500000001</v>
      </c>
      <c r="H74" s="17">
        <v>-2412.8460000000014</v>
      </c>
      <c r="I74" s="20">
        <v>1138936.8125</v>
      </c>
      <c r="J74" s="16">
        <v>19082.4355</v>
      </c>
      <c r="K74" s="17">
        <v>14368.947899999999</v>
      </c>
      <c r="L74" s="17">
        <v>4713.4876000000004</v>
      </c>
      <c r="M74" s="18">
        <v>512946.64159999997</v>
      </c>
    </row>
    <row r="75" spans="1:17" x14ac:dyDescent="0.15">
      <c r="A75" s="15" t="s">
        <v>16</v>
      </c>
      <c r="B75" s="21">
        <v>74818.720799999996</v>
      </c>
      <c r="C75" s="17">
        <v>63747.577400000002</v>
      </c>
      <c r="D75" s="17">
        <v>11071.143399999994</v>
      </c>
      <c r="E75" s="16">
        <v>3548509.1508999998</v>
      </c>
      <c r="F75" s="21">
        <v>12127.237300000001</v>
      </c>
      <c r="G75" s="17">
        <v>16613.8233</v>
      </c>
      <c r="H75" s="17">
        <v>-4486.5859999999993</v>
      </c>
      <c r="I75" s="16">
        <v>1148793.9373999999</v>
      </c>
      <c r="J75" s="21">
        <v>15988.0118</v>
      </c>
      <c r="K75" s="17">
        <v>12611.931399999999</v>
      </c>
      <c r="L75" s="17">
        <v>3376.0804000000007</v>
      </c>
      <c r="M75" s="20">
        <v>514724.4902</v>
      </c>
    </row>
    <row r="76" spans="1:17" x14ac:dyDescent="0.15">
      <c r="A76" s="15" t="s">
        <v>17</v>
      </c>
      <c r="B76" s="21">
        <v>82750.297399999996</v>
      </c>
      <c r="C76" s="17">
        <v>82370.828399999999</v>
      </c>
      <c r="D76" s="17">
        <v>379.46899999999732</v>
      </c>
      <c r="E76" s="16">
        <v>3632893.9164999998</v>
      </c>
      <c r="F76" s="21">
        <v>10218.0645</v>
      </c>
      <c r="G76" s="17">
        <v>17493.9948</v>
      </c>
      <c r="H76" s="17">
        <v>-7275.9303</v>
      </c>
      <c r="I76" s="16">
        <v>1164993.9038</v>
      </c>
      <c r="J76" s="21">
        <v>16816.812000000002</v>
      </c>
      <c r="K76" s="17">
        <v>10001.99</v>
      </c>
      <c r="L76" s="17">
        <v>6814.8220000000019</v>
      </c>
      <c r="M76" s="18">
        <v>527756.85800000001</v>
      </c>
    </row>
    <row r="77" spans="1:17" x14ac:dyDescent="0.15">
      <c r="A77" s="22" t="s">
        <v>18</v>
      </c>
      <c r="B77" s="23">
        <v>67326.224799999996</v>
      </c>
      <c r="C77" s="24">
        <v>62176.713499999998</v>
      </c>
      <c r="D77" s="25">
        <v>5149.5112999999983</v>
      </c>
      <c r="E77" s="26">
        <v>3576021.1046000002</v>
      </c>
      <c r="F77" s="23">
        <v>9558.1759000000002</v>
      </c>
      <c r="G77" s="24">
        <v>9721.5275999999994</v>
      </c>
      <c r="H77" s="25">
        <v>-163.35169999999925</v>
      </c>
      <c r="I77" s="26">
        <v>1147429.1394</v>
      </c>
      <c r="J77" s="23">
        <v>14144.3853</v>
      </c>
      <c r="K77" s="24">
        <v>14650.7556</v>
      </c>
      <c r="L77" s="25">
        <v>-506.3703000000005</v>
      </c>
      <c r="M77" s="26">
        <v>521140.38020000001</v>
      </c>
    </row>
    <row r="78" spans="1:17" x14ac:dyDescent="0.15">
      <c r="A78" s="7" t="s">
        <v>19</v>
      </c>
      <c r="B78" s="27">
        <f t="shared" ref="B78:D78" si="8">SUM(B66:B77)</f>
        <v>807669.05370000016</v>
      </c>
      <c r="C78" s="28">
        <f t="shared" si="8"/>
        <v>672231.44289999991</v>
      </c>
      <c r="D78" s="28">
        <f t="shared" si="8"/>
        <v>135437.61079999997</v>
      </c>
      <c r="E78" s="29"/>
      <c r="F78" s="27">
        <f t="shared" ref="F78:H78" si="9">SUM(F66:F77)</f>
        <v>120729.37990000003</v>
      </c>
      <c r="G78" s="28">
        <f t="shared" si="9"/>
        <v>154011.18409999998</v>
      </c>
      <c r="H78" s="28">
        <f t="shared" si="9"/>
        <v>-33281.804199999999</v>
      </c>
      <c r="I78" s="29"/>
      <c r="J78" s="27">
        <f t="shared" ref="J78:L78" si="10">SUM(J66:J77)</f>
        <v>179808.69140000001</v>
      </c>
      <c r="K78" s="28">
        <f t="shared" si="10"/>
        <v>129998.22370000002</v>
      </c>
      <c r="L78" s="28">
        <f t="shared" si="10"/>
        <v>49810.467700000001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71" t="s">
        <v>28</v>
      </c>
      <c r="C80" s="72" t="s">
        <v>2</v>
      </c>
      <c r="D80" s="72"/>
      <c r="E80" s="73"/>
      <c r="F80" s="71" t="s">
        <v>20</v>
      </c>
      <c r="G80" s="72"/>
      <c r="H80" s="72"/>
      <c r="I80" s="73"/>
      <c r="J80" s="71" t="s">
        <v>21</v>
      </c>
      <c r="K80" s="72" t="s">
        <v>2</v>
      </c>
      <c r="L80" s="72"/>
      <c r="M80" s="73"/>
      <c r="N80" s="71" t="s">
        <v>22</v>
      </c>
      <c r="O80" s="72" t="s">
        <v>2</v>
      </c>
      <c r="P80" s="72"/>
      <c r="Q80" s="73"/>
    </row>
    <row r="81" spans="1:17" x14ac:dyDescent="0.15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15">
      <c r="A82" s="14" t="s">
        <v>7</v>
      </c>
      <c r="B82" s="54">
        <v>8149.0820999999996</v>
      </c>
      <c r="C82" s="50">
        <v>10619.7287</v>
      </c>
      <c r="D82" s="50">
        <v>-2470.6466</v>
      </c>
      <c r="E82" s="55">
        <v>272672.23719999997</v>
      </c>
      <c r="F82" s="54">
        <v>559.57129999999995</v>
      </c>
      <c r="G82" s="50">
        <v>2947.1615000000002</v>
      </c>
      <c r="H82" s="50">
        <v>-2387.5902000000001</v>
      </c>
      <c r="I82" s="55">
        <v>30231.612400000002</v>
      </c>
      <c r="J82" s="54">
        <v>762.73509999999999</v>
      </c>
      <c r="K82" s="50">
        <v>603.32770000000005</v>
      </c>
      <c r="L82" s="50">
        <v>159.40739999999994</v>
      </c>
      <c r="M82" s="55">
        <v>46317.104599999999</v>
      </c>
      <c r="N82" s="32">
        <f>B66+F66+J66+B82+F82+J82</f>
        <v>102900.22349999999</v>
      </c>
      <c r="O82" s="33">
        <f>C66+G66+K66+C82+G82+K82</f>
        <v>87982.319199999984</v>
      </c>
      <c r="P82" s="33">
        <f>+N82-O82</f>
        <v>14917.904300000009</v>
      </c>
      <c r="Q82" s="34">
        <f>E66+I66+M66+E82+I82+M82</f>
        <v>4853085.2994000008</v>
      </c>
    </row>
    <row r="83" spans="1:17" x14ac:dyDescent="0.15">
      <c r="A83" s="15" t="s">
        <v>8</v>
      </c>
      <c r="B83" s="56">
        <v>8404.8071999999993</v>
      </c>
      <c r="C83" s="51">
        <v>10177.751</v>
      </c>
      <c r="D83" s="51">
        <v>-1772.9438000000009</v>
      </c>
      <c r="E83" s="57">
        <v>271274.5552</v>
      </c>
      <c r="F83" s="56">
        <v>538.79359999999997</v>
      </c>
      <c r="G83" s="51">
        <v>667.21469999999999</v>
      </c>
      <c r="H83" s="51">
        <v>-128.42110000000002</v>
      </c>
      <c r="I83" s="57">
        <v>30092.218199999999</v>
      </c>
      <c r="J83" s="56">
        <v>256.91579999999999</v>
      </c>
      <c r="K83" s="51">
        <v>332.02760000000001</v>
      </c>
      <c r="L83" s="51">
        <v>-75.111800000000017</v>
      </c>
      <c r="M83" s="57">
        <v>46204.569900000002</v>
      </c>
      <c r="N83" s="35">
        <f t="shared" ref="N83:N93" si="11">B67+F67+J67+B83+F83+J83</f>
        <v>96830.430999999997</v>
      </c>
      <c r="O83" s="36">
        <f t="shared" ref="O83:O93" si="12">C67+G67+K67+C83+G83+K83</f>
        <v>87787.725000000006</v>
      </c>
      <c r="P83" s="36">
        <f t="shared" ref="P83:P88" si="13">+N83-O83</f>
        <v>9042.705999999991</v>
      </c>
      <c r="Q83" s="37">
        <f t="shared" ref="Q83:Q92" si="14">E67+I67+M67+E83+I83+M83</f>
        <v>4976812.8370000012</v>
      </c>
    </row>
    <row r="84" spans="1:17" x14ac:dyDescent="0.15">
      <c r="A84" s="15" t="s">
        <v>9</v>
      </c>
      <c r="B84" s="56">
        <v>10739.8169</v>
      </c>
      <c r="C84" s="51">
        <v>15045.201999999999</v>
      </c>
      <c r="D84" s="51">
        <v>-4305.3850999999995</v>
      </c>
      <c r="E84" s="57">
        <v>268334.679</v>
      </c>
      <c r="F84" s="56">
        <v>554.50660000000005</v>
      </c>
      <c r="G84" s="51">
        <v>1623.4548</v>
      </c>
      <c r="H84" s="51">
        <v>-1068.9481999999998</v>
      </c>
      <c r="I84" s="57">
        <v>28926.934000000001</v>
      </c>
      <c r="J84" s="56">
        <v>78.271500000000003</v>
      </c>
      <c r="K84" s="51">
        <v>204.5147</v>
      </c>
      <c r="L84" s="51">
        <v>-126.2432</v>
      </c>
      <c r="M84" s="57">
        <v>46810.761299999998</v>
      </c>
      <c r="N84" s="35">
        <f t="shared" si="11"/>
        <v>120900.8337</v>
      </c>
      <c r="O84" s="36">
        <f t="shared" si="12"/>
        <v>111424.87240000001</v>
      </c>
      <c r="P84" s="36">
        <f t="shared" si="13"/>
        <v>9475.9612999999954</v>
      </c>
      <c r="Q84" s="37">
        <f t="shared" si="14"/>
        <v>5222597.0746000009</v>
      </c>
    </row>
    <row r="85" spans="1:17" x14ac:dyDescent="0.15">
      <c r="A85" s="15" t="s">
        <v>10</v>
      </c>
      <c r="B85" s="56">
        <v>13078.9596</v>
      </c>
      <c r="C85" s="51">
        <v>9267.1761000000006</v>
      </c>
      <c r="D85" s="51">
        <v>3811.7834999999995</v>
      </c>
      <c r="E85" s="57">
        <v>272987.25589999999</v>
      </c>
      <c r="F85" s="56">
        <v>843.17719999999997</v>
      </c>
      <c r="G85" s="51">
        <v>1083.9196999999999</v>
      </c>
      <c r="H85" s="51">
        <v>-240.74249999999995</v>
      </c>
      <c r="I85" s="57">
        <v>29307.622800000001</v>
      </c>
      <c r="J85" s="56">
        <v>175.22319999999999</v>
      </c>
      <c r="K85" s="51">
        <v>248.3871</v>
      </c>
      <c r="L85" s="51">
        <v>-73.163900000000012</v>
      </c>
      <c r="M85" s="57">
        <v>47193.289299999997</v>
      </c>
      <c r="N85" s="35">
        <f t="shared" si="11"/>
        <v>114354.55480000001</v>
      </c>
      <c r="O85" s="36">
        <f t="shared" si="12"/>
        <v>91963.667799999996</v>
      </c>
      <c r="P85" s="36">
        <f t="shared" si="13"/>
        <v>22390.887000000017</v>
      </c>
      <c r="Q85" s="37">
        <f t="shared" si="14"/>
        <v>5244510.8108999999</v>
      </c>
    </row>
    <row r="86" spans="1:17" x14ac:dyDescent="0.15">
      <c r="A86" s="15" t="s">
        <v>11</v>
      </c>
      <c r="B86" s="56">
        <v>14056.347299999999</v>
      </c>
      <c r="C86" s="51">
        <v>13460.3287</v>
      </c>
      <c r="D86" s="51">
        <v>596.01859999999942</v>
      </c>
      <c r="E86" s="58">
        <v>274215.27789999999</v>
      </c>
      <c r="F86" s="56">
        <v>7596.5072</v>
      </c>
      <c r="G86" s="51">
        <v>665.97829999999999</v>
      </c>
      <c r="H86" s="51">
        <v>6930.5289000000002</v>
      </c>
      <c r="I86" s="58">
        <v>36069.206599999998</v>
      </c>
      <c r="J86" s="56">
        <v>327.85149999999999</v>
      </c>
      <c r="K86" s="51">
        <v>636.00009999999997</v>
      </c>
      <c r="L86" s="51">
        <v>-308.14859999999999</v>
      </c>
      <c r="M86" s="58">
        <v>45776.622100000001</v>
      </c>
      <c r="N86" s="35">
        <f t="shared" si="11"/>
        <v>125973.98649999998</v>
      </c>
      <c r="O86" s="36">
        <f t="shared" si="12"/>
        <v>97251.477300000013</v>
      </c>
      <c r="P86" s="36">
        <f t="shared" si="13"/>
        <v>28722.509199999971</v>
      </c>
      <c r="Q86" s="38">
        <f t="shared" si="14"/>
        <v>5297095.7118000006</v>
      </c>
    </row>
    <row r="87" spans="1:17" x14ac:dyDescent="0.15">
      <c r="A87" s="15" t="s">
        <v>12</v>
      </c>
      <c r="B87" s="56">
        <v>12373.404500000001</v>
      </c>
      <c r="C87" s="51">
        <v>8040.2199000000001</v>
      </c>
      <c r="D87" s="51">
        <v>4333.1846000000005</v>
      </c>
      <c r="E87" s="57">
        <v>281031.56060000003</v>
      </c>
      <c r="F87" s="56">
        <v>2349.6821</v>
      </c>
      <c r="G87" s="51">
        <v>651.1508</v>
      </c>
      <c r="H87" s="51">
        <v>1698.5313000000001</v>
      </c>
      <c r="I87" s="57">
        <v>38003.326500000003</v>
      </c>
      <c r="J87" s="56">
        <v>571.61900000000003</v>
      </c>
      <c r="K87" s="51">
        <v>449.13159999999999</v>
      </c>
      <c r="L87" s="51">
        <v>122.48740000000004</v>
      </c>
      <c r="M87" s="57">
        <v>46272.839699999997</v>
      </c>
      <c r="N87" s="35">
        <f t="shared" si="11"/>
        <v>104558.29940000002</v>
      </c>
      <c r="O87" s="36">
        <f t="shared" si="12"/>
        <v>79312.974299999987</v>
      </c>
      <c r="P87" s="36">
        <f t="shared" si="13"/>
        <v>25245.325100000031</v>
      </c>
      <c r="Q87" s="37">
        <f t="shared" si="14"/>
        <v>5393538.3115000008</v>
      </c>
    </row>
    <row r="88" spans="1:17" x14ac:dyDescent="0.15">
      <c r="A88" s="15" t="s">
        <v>13</v>
      </c>
      <c r="B88" s="56">
        <v>10168.42</v>
      </c>
      <c r="C88" s="51">
        <v>4927.6974</v>
      </c>
      <c r="D88" s="51">
        <v>5240.7226000000001</v>
      </c>
      <c r="E88" s="57">
        <v>288164.58750000002</v>
      </c>
      <c r="F88" s="56">
        <v>378.38339999999999</v>
      </c>
      <c r="G88" s="51">
        <v>714.51969999999994</v>
      </c>
      <c r="H88" s="51">
        <v>-336.13629999999995</v>
      </c>
      <c r="I88" s="57">
        <v>37725.290099999998</v>
      </c>
      <c r="J88" s="56">
        <v>177.79820000000001</v>
      </c>
      <c r="K88" s="51">
        <v>424.09629999999999</v>
      </c>
      <c r="L88" s="51">
        <v>-246.29809999999998</v>
      </c>
      <c r="M88" s="57">
        <v>42660.1247</v>
      </c>
      <c r="N88" s="35">
        <f t="shared" si="11"/>
        <v>83327.176500000016</v>
      </c>
      <c r="O88" s="36">
        <f t="shared" si="12"/>
        <v>54182.34169999999</v>
      </c>
      <c r="P88" s="36">
        <f t="shared" si="13"/>
        <v>29144.834800000026</v>
      </c>
      <c r="Q88" s="37">
        <f t="shared" si="14"/>
        <v>5527834.7578999996</v>
      </c>
    </row>
    <row r="89" spans="1:17" x14ac:dyDescent="0.15">
      <c r="A89" s="15" t="s">
        <v>14</v>
      </c>
      <c r="B89" s="56">
        <v>12422.5054</v>
      </c>
      <c r="C89" s="51">
        <v>6915.1571999999996</v>
      </c>
      <c r="D89" s="51">
        <v>5507.3482000000004</v>
      </c>
      <c r="E89" s="59">
        <v>294313.0148</v>
      </c>
      <c r="F89" s="56">
        <v>2806.0787</v>
      </c>
      <c r="G89" s="51">
        <v>2594.5830999999998</v>
      </c>
      <c r="H89" s="51">
        <v>211.49560000000019</v>
      </c>
      <c r="I89" s="59">
        <v>38049.2739</v>
      </c>
      <c r="J89" s="56">
        <v>776.49339999999995</v>
      </c>
      <c r="K89" s="51">
        <v>112.1113</v>
      </c>
      <c r="L89" s="51">
        <v>664.38209999999992</v>
      </c>
      <c r="M89" s="59">
        <v>46019.063399999999</v>
      </c>
      <c r="N89" s="35">
        <f t="shared" si="11"/>
        <v>82654.845600000001</v>
      </c>
      <c r="O89" s="36">
        <f t="shared" si="12"/>
        <v>76097.611400000009</v>
      </c>
      <c r="P89" s="36">
        <f>+N89-O89</f>
        <v>6557.2341999999917</v>
      </c>
      <c r="Q89" s="39">
        <f t="shared" si="14"/>
        <v>5491809.3170000007</v>
      </c>
    </row>
    <row r="90" spans="1:17" x14ac:dyDescent="0.15">
      <c r="A90" s="15" t="s">
        <v>15</v>
      </c>
      <c r="B90" s="16">
        <v>7910.5029999999997</v>
      </c>
      <c r="C90" s="17">
        <v>8033.3050000000003</v>
      </c>
      <c r="D90" s="17">
        <v>-122.80200000000059</v>
      </c>
      <c r="E90" s="20">
        <v>297725.9828</v>
      </c>
      <c r="F90" s="16">
        <v>1441.9002</v>
      </c>
      <c r="G90" s="17">
        <v>575.72619999999995</v>
      </c>
      <c r="H90" s="17">
        <v>866.17400000000009</v>
      </c>
      <c r="I90" s="20">
        <v>39154.591500000002</v>
      </c>
      <c r="J90" s="16">
        <v>110.17189999999999</v>
      </c>
      <c r="K90" s="17">
        <v>172.27209999999999</v>
      </c>
      <c r="L90" s="17">
        <v>-62.100200000000001</v>
      </c>
      <c r="M90" s="20">
        <v>45960.797500000001</v>
      </c>
      <c r="N90" s="35">
        <f t="shared" si="11"/>
        <v>90568.3701</v>
      </c>
      <c r="O90" s="36">
        <f t="shared" si="12"/>
        <v>82040.862900000007</v>
      </c>
      <c r="P90" s="36">
        <f t="shared" ref="P90:P92" si="15">+N90-O90</f>
        <v>8527.5071999999927</v>
      </c>
      <c r="Q90" s="37">
        <f t="shared" si="14"/>
        <v>5543141.8443000009</v>
      </c>
    </row>
    <row r="91" spans="1:17" x14ac:dyDescent="0.15">
      <c r="A91" s="15" t="s">
        <v>16</v>
      </c>
      <c r="B91" s="21">
        <v>14057.8199</v>
      </c>
      <c r="C91" s="17">
        <v>7806.6052</v>
      </c>
      <c r="D91" s="17">
        <v>6251.2147000000004</v>
      </c>
      <c r="E91" s="18">
        <v>305028.91830000002</v>
      </c>
      <c r="F91" s="21">
        <v>625.9126</v>
      </c>
      <c r="G91" s="17">
        <v>1238.1306999999999</v>
      </c>
      <c r="H91" s="17">
        <v>-612.21809999999994</v>
      </c>
      <c r="I91" s="16">
        <v>38397.447399999997</v>
      </c>
      <c r="J91" s="21">
        <v>2708.904</v>
      </c>
      <c r="K91" s="17">
        <v>464.85649999999998</v>
      </c>
      <c r="L91" s="17">
        <v>2244.0475000000001</v>
      </c>
      <c r="M91" s="16">
        <v>49112.542000000001</v>
      </c>
      <c r="N91" s="40">
        <f t="shared" si="11"/>
        <v>120326.60639999999</v>
      </c>
      <c r="O91" s="36">
        <f t="shared" si="12"/>
        <v>102482.92449999999</v>
      </c>
      <c r="P91" s="36">
        <f t="shared" si="15"/>
        <v>17843.681899999996</v>
      </c>
      <c r="Q91" s="39">
        <f t="shared" si="14"/>
        <v>5604566.4862000002</v>
      </c>
    </row>
    <row r="92" spans="1:17" x14ac:dyDescent="0.15">
      <c r="A92" s="15" t="s">
        <v>17</v>
      </c>
      <c r="B92" s="21">
        <v>11310.816800000001</v>
      </c>
      <c r="C92" s="17">
        <v>10076.204599999999</v>
      </c>
      <c r="D92" s="17">
        <v>1234.6122000000014</v>
      </c>
      <c r="E92" s="20">
        <v>305540.30070000002</v>
      </c>
      <c r="F92" s="21">
        <v>498.66699999999997</v>
      </c>
      <c r="G92" s="17">
        <v>870.36620000000005</v>
      </c>
      <c r="H92" s="17">
        <v>-371.69920000000008</v>
      </c>
      <c r="I92" s="16">
        <v>38185.925600000002</v>
      </c>
      <c r="J92" s="21">
        <v>497.34339999999997</v>
      </c>
      <c r="K92" s="17">
        <v>179.947</v>
      </c>
      <c r="L92" s="17">
        <v>317.39639999999997</v>
      </c>
      <c r="M92" s="16">
        <v>49914.9758</v>
      </c>
      <c r="N92" s="40">
        <f t="shared" si="11"/>
        <v>122092.00109999999</v>
      </c>
      <c r="O92" s="36">
        <f t="shared" si="12"/>
        <v>120993.33100000001</v>
      </c>
      <c r="P92" s="36">
        <f t="shared" si="15"/>
        <v>1098.6700999999885</v>
      </c>
      <c r="Q92" s="37">
        <f t="shared" si="14"/>
        <v>5719285.8804000001</v>
      </c>
    </row>
    <row r="93" spans="1:17" x14ac:dyDescent="0.15">
      <c r="A93" s="22" t="s">
        <v>18</v>
      </c>
      <c r="B93" s="23">
        <v>15974.0648</v>
      </c>
      <c r="C93" s="24">
        <v>12816.8143</v>
      </c>
      <c r="D93" s="25">
        <v>3157.2505000000001</v>
      </c>
      <c r="E93" s="26">
        <v>307916.66519999999</v>
      </c>
      <c r="F93" s="23">
        <v>873.95690000000002</v>
      </c>
      <c r="G93" s="24">
        <v>1204.4544000000001</v>
      </c>
      <c r="H93" s="25">
        <v>-330.49750000000006</v>
      </c>
      <c r="I93" s="26">
        <v>37951.212599999999</v>
      </c>
      <c r="J93" s="23">
        <v>627.05560000000003</v>
      </c>
      <c r="K93" s="24">
        <v>108.7034</v>
      </c>
      <c r="L93" s="25">
        <v>518.35220000000004</v>
      </c>
      <c r="M93" s="26">
        <v>50517.550999999999</v>
      </c>
      <c r="N93" s="41">
        <f t="shared" si="11"/>
        <v>108503.8633</v>
      </c>
      <c r="O93" s="28">
        <f t="shared" si="12"/>
        <v>100678.9688</v>
      </c>
      <c r="P93" s="42">
        <f>+N93-O93</f>
        <v>7824.8944999999949</v>
      </c>
      <c r="Q93" s="43">
        <f>E77+I77+M77+E93+I93+M93</f>
        <v>5640976.0529999994</v>
      </c>
    </row>
    <row r="94" spans="1:17" x14ac:dyDescent="0.15">
      <c r="A94" s="7" t="s">
        <v>19</v>
      </c>
      <c r="B94" s="27">
        <f t="shared" ref="B94:D94" si="16">SUM(B82:B93)</f>
        <v>138646.54749999999</v>
      </c>
      <c r="C94" s="28">
        <f t="shared" si="16"/>
        <v>117186.19009999999</v>
      </c>
      <c r="D94" s="28">
        <f t="shared" si="16"/>
        <v>21460.357400000001</v>
      </c>
      <c r="E94" s="29"/>
      <c r="F94" s="27">
        <f t="shared" ref="F94:H94" si="17">SUM(F82:F93)</f>
        <v>19067.1368</v>
      </c>
      <c r="G94" s="28">
        <f t="shared" si="17"/>
        <v>14836.660100000001</v>
      </c>
      <c r="H94" s="28">
        <f t="shared" si="17"/>
        <v>4230.4767000000002</v>
      </c>
      <c r="I94" s="29"/>
      <c r="J94" s="27">
        <f t="shared" ref="J94:L94" si="18">SUM(J82:J93)</f>
        <v>7070.382599999999</v>
      </c>
      <c r="K94" s="27">
        <f t="shared" si="18"/>
        <v>3935.3754000000004</v>
      </c>
      <c r="L94" s="28">
        <f t="shared" si="18"/>
        <v>3135.0072</v>
      </c>
      <c r="M94" s="29"/>
      <c r="N94" s="27">
        <f>SUM(N82:N93)</f>
        <v>1272991.1919000002</v>
      </c>
      <c r="O94" s="27">
        <f>SUM(O82:O93)</f>
        <v>1092199.0762999998</v>
      </c>
      <c r="P94" s="28">
        <f>SUM(P82:P93)</f>
        <v>180792.11559999999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71" t="s">
        <v>24</v>
      </c>
      <c r="C96" s="72"/>
      <c r="D96" s="72"/>
      <c r="E96" s="73"/>
      <c r="F96" s="71" t="s">
        <v>29</v>
      </c>
      <c r="G96" s="72"/>
      <c r="H96" s="72"/>
      <c r="I96" s="73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71" t="s">
        <v>26</v>
      </c>
      <c r="C97" s="72"/>
      <c r="D97" s="72"/>
      <c r="E97" s="73"/>
      <c r="F97" s="71" t="s">
        <v>25</v>
      </c>
      <c r="G97" s="72"/>
      <c r="H97" s="72"/>
      <c r="I97" s="73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7</v>
      </c>
      <c r="B99" s="50">
        <v>2111.0756999999999</v>
      </c>
      <c r="C99" s="50">
        <v>2097.0055000000002</v>
      </c>
      <c r="D99" s="50">
        <v>14.070199999999659</v>
      </c>
      <c r="E99" s="57">
        <v>292269.8015</v>
      </c>
      <c r="F99" s="50">
        <v>6734.3787000000002</v>
      </c>
      <c r="G99" s="50">
        <v>4156.2727000000004</v>
      </c>
      <c r="H99" s="50">
        <v>2578.1059999999998</v>
      </c>
      <c r="I99" s="58">
        <v>193897.64600000001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8</v>
      </c>
      <c r="B100" s="51">
        <v>2235.5227</v>
      </c>
      <c r="C100" s="51">
        <v>1299.5854999999999</v>
      </c>
      <c r="D100" s="51">
        <v>935.93720000000008</v>
      </c>
      <c r="E100" s="57">
        <v>300128.12469999999</v>
      </c>
      <c r="F100" s="51">
        <v>5843.6835000000001</v>
      </c>
      <c r="G100" s="51">
        <v>4306.7114000000001</v>
      </c>
      <c r="H100" s="51">
        <v>1536.9721</v>
      </c>
      <c r="I100" s="57">
        <v>195376.10389999999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>
        <v>2967.2683000000002</v>
      </c>
      <c r="C101" s="51">
        <v>2239.0808999999999</v>
      </c>
      <c r="D101" s="51">
        <v>728.18740000000025</v>
      </c>
      <c r="E101" s="58">
        <v>315583.57819999999</v>
      </c>
      <c r="F101" s="51">
        <v>7212.6435000000001</v>
      </c>
      <c r="G101" s="51">
        <v>6827.1472000000003</v>
      </c>
      <c r="H101" s="51">
        <v>385.49629999999979</v>
      </c>
      <c r="I101" s="57">
        <v>197588.58689999999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>
        <v>2833.3822</v>
      </c>
      <c r="C102" s="51">
        <v>1302.8231000000001</v>
      </c>
      <c r="D102" s="51">
        <v>1530.5590999999999</v>
      </c>
      <c r="E102" s="57">
        <v>317762.88900000002</v>
      </c>
      <c r="F102" s="51">
        <v>7666.1701000000003</v>
      </c>
      <c r="G102" s="51">
        <v>5140.8530000000001</v>
      </c>
      <c r="H102" s="51">
        <v>2525.3171000000002</v>
      </c>
      <c r="I102" s="58">
        <v>200163.90640000001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>
        <v>2350.6779999999999</v>
      </c>
      <c r="C103" s="51">
        <v>1319.7171000000001</v>
      </c>
      <c r="D103" s="51">
        <v>1030.9608999999998</v>
      </c>
      <c r="E103" s="57">
        <v>320700.30729999999</v>
      </c>
      <c r="F103" s="51">
        <v>6769.5967000000001</v>
      </c>
      <c r="G103" s="51">
        <v>3780.6646000000001</v>
      </c>
      <c r="H103" s="51">
        <v>2988.9321</v>
      </c>
      <c r="I103" s="58">
        <v>204252.28409999999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>
        <v>1819.0517</v>
      </c>
      <c r="C104" s="51">
        <v>1152.0769</v>
      </c>
      <c r="D104" s="51">
        <v>666.97479999999996</v>
      </c>
      <c r="E104" s="58">
        <v>327395.96460000001</v>
      </c>
      <c r="F104" s="51">
        <v>9493.4995999999992</v>
      </c>
      <c r="G104" s="51">
        <v>5567.0756000000001</v>
      </c>
      <c r="H104" s="51">
        <v>3926.4239999999991</v>
      </c>
      <c r="I104" s="57">
        <v>209485.6011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>
        <v>2435.2256000000002</v>
      </c>
      <c r="C105" s="51">
        <v>1177.4527</v>
      </c>
      <c r="D105" s="51">
        <v>1257.7729000000002</v>
      </c>
      <c r="E105" s="57">
        <v>336915.7562</v>
      </c>
      <c r="F105" s="51">
        <v>5903.2714999999998</v>
      </c>
      <c r="G105" s="51">
        <v>3011.5634</v>
      </c>
      <c r="H105" s="51">
        <v>2891.7080999999998</v>
      </c>
      <c r="I105" s="57">
        <v>214549.49849999999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>
        <v>2143.9050000000002</v>
      </c>
      <c r="C106" s="51">
        <v>1345.1584</v>
      </c>
      <c r="D106" s="17">
        <v>798.74660000000017</v>
      </c>
      <c r="E106" s="18">
        <v>332947.25229999999</v>
      </c>
      <c r="F106" s="51">
        <v>4246.9035000000003</v>
      </c>
      <c r="G106" s="51">
        <v>4176.4651000000003</v>
      </c>
      <c r="H106" s="17">
        <v>70.438400000000001</v>
      </c>
      <c r="I106" s="19">
        <v>216123.82689999999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>
        <v>2003.5068000000001</v>
      </c>
      <c r="C107" s="51">
        <v>1251.7925</v>
      </c>
      <c r="D107" s="17">
        <v>751.71430000000009</v>
      </c>
      <c r="E107" s="19">
        <v>335493.00439999998</v>
      </c>
      <c r="F107" s="51">
        <v>8076.4916000000003</v>
      </c>
      <c r="G107" s="51">
        <v>6164.4462000000003</v>
      </c>
      <c r="H107" s="17">
        <v>1912.0454</v>
      </c>
      <c r="I107" s="19">
        <v>219758.51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>
        <v>2927.5882000000001</v>
      </c>
      <c r="C108" s="51">
        <v>1560.279</v>
      </c>
      <c r="D108" s="17">
        <v>1367.3092000000001</v>
      </c>
      <c r="E108" s="18">
        <v>341585.10509999999</v>
      </c>
      <c r="F108" s="51">
        <v>7066.6162000000004</v>
      </c>
      <c r="G108" s="51">
        <v>5521.1824999999999</v>
      </c>
      <c r="H108" s="17">
        <v>1545.4337000000005</v>
      </c>
      <c r="I108" s="18">
        <v>221153.70269999999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>
        <v>2483.4119000000001</v>
      </c>
      <c r="C109" s="51">
        <v>1531.5141000000001</v>
      </c>
      <c r="D109" s="17">
        <v>951.89779999999996</v>
      </c>
      <c r="E109" s="18">
        <v>348338.94089999999</v>
      </c>
      <c r="F109" s="51">
        <v>8043.4031999999997</v>
      </c>
      <c r="G109" s="51">
        <v>3804.6251000000002</v>
      </c>
      <c r="H109" s="17">
        <v>4238.7780999999995</v>
      </c>
      <c r="I109" s="18">
        <v>226312.69870000001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18</v>
      </c>
      <c r="B110" s="52">
        <v>2301.5349000000001</v>
      </c>
      <c r="C110" s="52">
        <v>1325.9183</v>
      </c>
      <c r="D110" s="25">
        <v>975.61660000000006</v>
      </c>
      <c r="E110" s="53">
        <v>345709.43540000002</v>
      </c>
      <c r="F110" s="52">
        <v>6023.8377</v>
      </c>
      <c r="G110" s="52">
        <v>6230.8951999999999</v>
      </c>
      <c r="H110" s="25">
        <v>-207.05749999999989</v>
      </c>
      <c r="I110" s="53">
        <v>223787.51310000001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19</v>
      </c>
      <c r="B111" s="27">
        <f t="shared" ref="B111:G111" si="19">SUM(B99:B110)</f>
        <v>28612.150999999998</v>
      </c>
      <c r="C111" s="27">
        <f t="shared" si="19"/>
        <v>17602.404000000002</v>
      </c>
      <c r="D111" s="28">
        <f>SUM(D99:D110)</f>
        <v>11009.746999999999</v>
      </c>
      <c r="E111" s="27"/>
      <c r="F111" s="27">
        <f t="shared" si="19"/>
        <v>83080.495800000004</v>
      </c>
      <c r="G111" s="27">
        <f t="shared" si="19"/>
        <v>58687.902000000002</v>
      </c>
      <c r="H111" s="28">
        <f>SUM(H99:H110)</f>
        <v>24392.593799999999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23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F99:G99">
    <cfRule type="cellIs" dxfId="6" priority="16" stopIfTrue="1" operator="lessThan">
      <formula>0</formula>
    </cfRule>
  </conditionalFormatting>
  <conditionalFormatting sqref="B99:C99">
    <cfRule type="cellIs" dxfId="5" priority="17" stopIfTrue="1" operator="lessThan">
      <formula>0</formula>
    </cfRule>
  </conditionalFormatting>
  <conditionalFormatting sqref="G43">
    <cfRule type="cellIs" dxfId="4" priority="12" stopIfTrue="1" operator="lessThan">
      <formula>0</formula>
    </cfRule>
  </conditionalFormatting>
  <conditionalFormatting sqref="B43:C43">
    <cfRule type="cellIs" dxfId="3" priority="14" stopIfTrue="1" operator="lessThan">
      <formula>0</formula>
    </cfRule>
  </conditionalFormatting>
  <conditionalFormatting sqref="H43 H46">
    <cfRule type="cellIs" dxfId="2" priority="13" stopIfTrue="1" operator="lessThan">
      <formula>0</formula>
    </cfRule>
  </conditionalFormatting>
  <conditionalFormatting sqref="I43">
    <cfRule type="cellIs" dxfId="1" priority="11" stopIfTrue="1" operator="lessThan">
      <formula>0</formula>
    </cfRule>
  </conditionalFormatting>
  <conditionalFormatting sqref="F43:F53">
    <cfRule type="cellIs" dxfId="0" priority="10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306EC5-6A4C-4E8B-816C-4D864EA6B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2AF685-C4F9-413F-8369-D8F494B0A05F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4d81acc2-f705-4b52-a6f2-f401f3ddbbb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10734A-5D58-4212-AE6A-C54A21A212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2024</vt:lpstr>
      <vt:lpstr>'Fonder 2024'!Utskriftsområde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2024-12-09T08:57:44Z</cp:lastPrinted>
  <dcterms:created xsi:type="dcterms:W3CDTF">2010-02-10T19:11:15Z</dcterms:created>
  <dcterms:modified xsi:type="dcterms:W3CDTF">2025-01-10T10:56:52Z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3480200</vt:r8>
  </property>
  <property fmtid="{D5CDD505-2E9C-101B-9397-08002B2CF9AE}" pid="4" name="MediaServiceImageTags">
    <vt:lpwstr/>
  </property>
</Properties>
</file>